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X General Library\structural engineering books\WEBSITE BLOGS AND POSTS\Design Spreadsheets\"/>
    </mc:Choice>
  </mc:AlternateContent>
  <bookViews>
    <workbookView xWindow="0" yWindow="0" windowWidth="15450" windowHeight="8190" tabRatio="901"/>
  </bookViews>
  <sheets>
    <sheet name="Fig 2.5.14" sheetId="6" r:id="rId1"/>
    <sheet name="Working" sheetId="1" r:id="rId2"/>
    <sheet name="UB" sheetId="4" r:id="rId3"/>
    <sheet name="UC" sheetId="3" r:id="rId4"/>
    <sheet name="SHS" sheetId="2" r:id="rId5"/>
  </sheets>
  <definedNames>
    <definedName name="a">Working!#REF!</definedName>
    <definedName name="Asv">Working!#REF!</definedName>
    <definedName name="b">Working!#REF!</definedName>
    <definedName name="be">Working!#REF!</definedName>
    <definedName name="beam_centres">Working!#REF!</definedName>
    <definedName name="const_BM">Working!#REF!</definedName>
    <definedName name="const_load">Working!#REF!</definedName>
    <definedName name="d">Working!#REF!</definedName>
    <definedName name="dead_load">Working!#REF!</definedName>
    <definedName name="deadplus">Working!#REF!</definedName>
    <definedName name="deflection">Working!#REF!</definedName>
    <definedName name="design_load">Working!#REF!</definedName>
    <definedName name="dp">Working!#REF!</definedName>
    <definedName name="ds">Working!#REF!</definedName>
    <definedName name="Excel_BuiltIn_Print_Area_1">Working!$A$2:$J$39</definedName>
    <definedName name="Excel_BuiltIn_Print_Area_2">#REF!</definedName>
    <definedName name="fcu">Working!#REF!</definedName>
    <definedName name="fy">Working!#REF!</definedName>
    <definedName name="I">Working!#REF!</definedName>
    <definedName name="Icomp">Working!#REF!</definedName>
    <definedName name="imp_load">Working!#REF!</definedName>
    <definedName name="Imposed_load">Working!#REF!</definedName>
    <definedName name="m">Working!#REF!</definedName>
    <definedName name="mod_conc">Working!#REF!</definedName>
    <definedName name="mod_steel">Working!#REF!</definedName>
    <definedName name="Ms">Working!#REF!</definedName>
    <definedName name="NA">Working!#REF!</definedName>
    <definedName name="no.per_trough">Working!#REF!</definedName>
    <definedName name="_xlnm.Print_Area" localSheetId="0">'Fig 2.5.14'!$A$1:$M$42</definedName>
    <definedName name="_xlnm.Print_Area" localSheetId="1">Working!$A$2:$J$39</definedName>
    <definedName name="r_c">Working!#REF!</definedName>
    <definedName name="Rf">Working!#REF!</definedName>
    <definedName name="rg">Working!#REF!</definedName>
    <definedName name="Rq">Working!#REF!</definedName>
    <definedName name="Rs">Working!#REF!</definedName>
    <definedName name="Rw">Working!#REF!</definedName>
    <definedName name="s">Working!#REF!</definedName>
    <definedName name="serv_load">Working!#REF!</definedName>
    <definedName name="serv_mom">Working!#REF!</definedName>
    <definedName name="shear_strength">Working!#REF!</definedName>
    <definedName name="sheett">Working!#REF!</definedName>
    <definedName name="slab_weight">Working!#REF!</definedName>
    <definedName name="spacing">Working!#REF!</definedName>
    <definedName name="span">Working!#REF!</definedName>
    <definedName name="steel_weight">Working!#REF!</definedName>
    <definedName name="tf">Working!#REF!</definedName>
    <definedName name="tw">Working!#REF!</definedName>
    <definedName name="ult_load">Working!#REF!</definedName>
    <definedName name="VC">Working!#REF!</definedName>
    <definedName name="VP">Working!#REF!</definedName>
    <definedName name="z">Working!#REF!</definedName>
  </definedNames>
  <calcPr calcId="152511"/>
</workbook>
</file>

<file path=xl/calcChain.xml><?xml version="1.0" encoding="utf-8"?>
<calcChain xmlns="http://schemas.openxmlformats.org/spreadsheetml/2006/main">
  <c r="B9" i="1" l="1"/>
  <c r="B8" i="1"/>
  <c r="B6" i="1"/>
  <c r="B5" i="1"/>
  <c r="B4" i="1"/>
  <c r="B14" i="1"/>
  <c r="K26" i="6"/>
  <c r="B17" i="1"/>
  <c r="B7" i="1"/>
  <c r="A23" i="1"/>
  <c r="A21" i="1"/>
  <c r="E25" i="1"/>
  <c r="B13" i="1"/>
  <c r="K22" i="6"/>
  <c r="B15" i="1"/>
  <c r="K30" i="6"/>
  <c r="B18" i="1"/>
  <c r="B29" i="6"/>
  <c r="B16" i="1"/>
  <c r="K34" i="6"/>
</calcChain>
</file>

<file path=xl/sharedStrings.xml><?xml version="1.0" encoding="utf-8"?>
<sst xmlns="http://schemas.openxmlformats.org/spreadsheetml/2006/main" count="602" uniqueCount="281">
  <si>
    <t xml:space="preserve"> </t>
  </si>
  <si>
    <t>m</t>
  </si>
  <si>
    <t>kN</t>
  </si>
  <si>
    <t>kNm</t>
  </si>
  <si>
    <t>ok</t>
  </si>
  <si>
    <t>h =</t>
  </si>
  <si>
    <t>W =</t>
  </si>
  <si>
    <r>
      <t xml:space="preserve">kN </t>
    </r>
    <r>
      <rPr>
        <b/>
        <sz val="9"/>
        <rFont val="Corbel"/>
        <family val="2"/>
      </rPr>
      <t>(Eaves Point Load)</t>
    </r>
  </si>
  <si>
    <t>L =</t>
  </si>
  <si>
    <t>Ib =</t>
  </si>
  <si>
    <t>Ic =</t>
  </si>
  <si>
    <r>
      <t>cm</t>
    </r>
    <r>
      <rPr>
        <b/>
        <vertAlign val="superscript"/>
        <sz val="14"/>
        <rFont val="Corbel"/>
        <family val="2"/>
      </rPr>
      <t xml:space="preserve">4 </t>
    </r>
    <r>
      <rPr>
        <b/>
        <sz val="9"/>
        <rFont val="Corbel"/>
        <family val="2"/>
      </rPr>
      <t>(Beam)</t>
    </r>
  </si>
  <si>
    <r>
      <t>cm</t>
    </r>
    <r>
      <rPr>
        <b/>
        <vertAlign val="superscript"/>
        <sz val="14"/>
        <rFont val="Corbel"/>
        <family val="2"/>
      </rPr>
      <t>4</t>
    </r>
    <r>
      <rPr>
        <b/>
        <vertAlign val="superscript"/>
        <sz val="9"/>
        <rFont val="Corbel"/>
        <family val="2"/>
      </rPr>
      <t xml:space="preserve"> </t>
    </r>
    <r>
      <rPr>
        <b/>
        <sz val="9"/>
        <rFont val="Corbel"/>
        <family val="2"/>
      </rPr>
      <t>(Post)</t>
    </r>
  </si>
  <si>
    <t>Calculation (Eaves Point Load Only)</t>
  </si>
  <si>
    <t>k =</t>
  </si>
  <si>
    <t xml:space="preserve">M = </t>
  </si>
  <si>
    <t>Va =</t>
  </si>
  <si>
    <t>Vb =</t>
  </si>
  <si>
    <t>Ha = Hb =</t>
  </si>
  <si>
    <t>Defl. =</t>
  </si>
  <si>
    <t>mm</t>
  </si>
  <si>
    <t>E (beam/post)</t>
  </si>
  <si>
    <r>
      <t>N/mm</t>
    </r>
    <r>
      <rPr>
        <b/>
        <vertAlign val="superscript"/>
        <sz val="11"/>
        <rFont val="Corbel"/>
        <family val="2"/>
      </rPr>
      <t>2</t>
    </r>
  </si>
  <si>
    <t>Universal Beams - Dimensions &amp; Properties to BS4 Part1 1993</t>
  </si>
  <si>
    <t>Designation</t>
  </si>
  <si>
    <t>Mass Per</t>
  </si>
  <si>
    <t>Depth</t>
  </si>
  <si>
    <t>Width</t>
  </si>
  <si>
    <t>Thickness</t>
  </si>
  <si>
    <t>Root</t>
  </si>
  <si>
    <t>Ratios for</t>
  </si>
  <si>
    <t>Second Moment</t>
  </si>
  <si>
    <t>Radius</t>
  </si>
  <si>
    <t>Elastic Modulus</t>
  </si>
  <si>
    <t>Plastic Modulus</t>
  </si>
  <si>
    <t>Buckling</t>
  </si>
  <si>
    <t>Torsional</t>
  </si>
  <si>
    <t>Warping</t>
  </si>
  <si>
    <t>Area</t>
  </si>
  <si>
    <t>metre</t>
  </si>
  <si>
    <t>of</t>
  </si>
  <si>
    <t>between</t>
  </si>
  <si>
    <t>Local Buckling</t>
  </si>
  <si>
    <t>of Area</t>
  </si>
  <si>
    <t>of Gyration</t>
  </si>
  <si>
    <t>Parameter</t>
  </si>
  <si>
    <t>Index</t>
  </si>
  <si>
    <t>Constant</t>
  </si>
  <si>
    <t>Section</t>
  </si>
  <si>
    <t>fillets</t>
  </si>
  <si>
    <t>Web</t>
  </si>
  <si>
    <t>Flange</t>
  </si>
  <si>
    <t>Axis</t>
  </si>
  <si>
    <t>x-x</t>
  </si>
  <si>
    <t>y-y</t>
  </si>
  <si>
    <t>h</t>
  </si>
  <si>
    <t>b</t>
  </si>
  <si>
    <t>s</t>
  </si>
  <si>
    <t>t</t>
  </si>
  <si>
    <t>r</t>
  </si>
  <si>
    <t>d</t>
  </si>
  <si>
    <t>b/2t</t>
  </si>
  <si>
    <t>d/s</t>
  </si>
  <si>
    <r>
      <t>I</t>
    </r>
    <r>
      <rPr>
        <vertAlign val="subscript"/>
        <sz val="12"/>
        <rFont val="Arial"/>
        <family val="2"/>
      </rPr>
      <t>x</t>
    </r>
  </si>
  <si>
    <r>
      <t>I</t>
    </r>
    <r>
      <rPr>
        <vertAlign val="subscript"/>
        <sz val="12"/>
        <rFont val="Arial"/>
        <family val="2"/>
      </rPr>
      <t>y</t>
    </r>
  </si>
  <si>
    <r>
      <t>r</t>
    </r>
    <r>
      <rPr>
        <vertAlign val="subscript"/>
        <sz val="12"/>
        <rFont val="Arial"/>
        <family val="2"/>
      </rPr>
      <t>x</t>
    </r>
  </si>
  <si>
    <r>
      <t>r</t>
    </r>
    <r>
      <rPr>
        <vertAlign val="subscript"/>
        <sz val="12"/>
        <rFont val="Arial"/>
        <family val="2"/>
      </rPr>
      <t>y</t>
    </r>
  </si>
  <si>
    <r>
      <t>Z</t>
    </r>
    <r>
      <rPr>
        <vertAlign val="subscript"/>
        <sz val="12"/>
        <rFont val="Arial"/>
        <family val="2"/>
      </rPr>
      <t>x</t>
    </r>
  </si>
  <si>
    <r>
      <t>Z</t>
    </r>
    <r>
      <rPr>
        <vertAlign val="subscript"/>
        <sz val="12"/>
        <rFont val="Arial"/>
        <family val="2"/>
      </rPr>
      <t>y</t>
    </r>
  </si>
  <si>
    <r>
      <t>S</t>
    </r>
    <r>
      <rPr>
        <vertAlign val="subscript"/>
        <sz val="12"/>
        <rFont val="Arial"/>
        <family val="2"/>
      </rPr>
      <t>x</t>
    </r>
  </si>
  <si>
    <r>
      <t>S</t>
    </r>
    <r>
      <rPr>
        <vertAlign val="subscript"/>
        <sz val="12"/>
        <rFont val="Arial"/>
        <family val="2"/>
      </rPr>
      <t>y</t>
    </r>
  </si>
  <si>
    <t>u</t>
  </si>
  <si>
    <t>x</t>
  </si>
  <si>
    <t>H</t>
  </si>
  <si>
    <t>J</t>
  </si>
  <si>
    <t>A</t>
  </si>
  <si>
    <t>mm x mm x kg/m</t>
  </si>
  <si>
    <t>kg/m</t>
  </si>
  <si>
    <r>
      <t>cm</t>
    </r>
    <r>
      <rPr>
        <vertAlign val="superscript"/>
        <sz val="12"/>
        <rFont val="Arial"/>
        <family val="2"/>
      </rPr>
      <t>4</t>
    </r>
  </si>
  <si>
    <t>cm</t>
  </si>
  <si>
    <r>
      <t>cm</t>
    </r>
    <r>
      <rPr>
        <vertAlign val="superscript"/>
        <sz val="12"/>
        <rFont val="Arial"/>
        <family val="2"/>
      </rPr>
      <t>3</t>
    </r>
  </si>
  <si>
    <r>
      <t>dm</t>
    </r>
    <r>
      <rPr>
        <vertAlign val="superscript"/>
        <sz val="12"/>
        <rFont val="Arial"/>
        <family val="2"/>
      </rPr>
      <t>6</t>
    </r>
  </si>
  <si>
    <r>
      <t>cm</t>
    </r>
    <r>
      <rPr>
        <vertAlign val="superscript"/>
        <sz val="12"/>
        <rFont val="Arial"/>
        <family val="2"/>
      </rPr>
      <t>2</t>
    </r>
  </si>
  <si>
    <t>914x419x388</t>
  </si>
  <si>
    <t>914x419x343</t>
  </si>
  <si>
    <t>914x305x289</t>
  </si>
  <si>
    <t>914x305x253</t>
  </si>
  <si>
    <t>914x305x224</t>
  </si>
  <si>
    <t>914x305x201</t>
  </si>
  <si>
    <t>838x292x226</t>
  </si>
  <si>
    <t>838x292x194</t>
  </si>
  <si>
    <t>838x292x176</t>
  </si>
  <si>
    <t>762x267x97UB</t>
  </si>
  <si>
    <t>762x267x173</t>
  </si>
  <si>
    <t>762x267x147</t>
  </si>
  <si>
    <t>762x267x134</t>
  </si>
  <si>
    <t>686x254x170</t>
  </si>
  <si>
    <t>686x254x152</t>
  </si>
  <si>
    <t>686x254x140</t>
  </si>
  <si>
    <t>686x254x125</t>
  </si>
  <si>
    <t>610x305x238</t>
  </si>
  <si>
    <t>610x305x179</t>
  </si>
  <si>
    <t>610x305x149</t>
  </si>
  <si>
    <t>610x229x140</t>
  </si>
  <si>
    <t>610x229x125</t>
  </si>
  <si>
    <t>610x229x113</t>
  </si>
  <si>
    <t>610x229x101</t>
  </si>
  <si>
    <t>533x210x122</t>
  </si>
  <si>
    <t>533x210x109</t>
  </si>
  <si>
    <t>533x210x101</t>
  </si>
  <si>
    <t>533x210x92</t>
  </si>
  <si>
    <t>533x210x82</t>
  </si>
  <si>
    <t>457x191x98</t>
  </si>
  <si>
    <t>457x191x89</t>
  </si>
  <si>
    <t>457x191x82</t>
  </si>
  <si>
    <t>457x191x74</t>
  </si>
  <si>
    <t>457x191x67</t>
  </si>
  <si>
    <t>457x152x82</t>
  </si>
  <si>
    <t>457x152x74</t>
  </si>
  <si>
    <t>457x152x67UB</t>
  </si>
  <si>
    <t>457x152x60</t>
  </si>
  <si>
    <t>457x152x52</t>
  </si>
  <si>
    <t>406x178x74</t>
  </si>
  <si>
    <t>406x178x67</t>
  </si>
  <si>
    <t>406x178x60</t>
  </si>
  <si>
    <t>406x178x54</t>
  </si>
  <si>
    <t>406x140x46</t>
  </si>
  <si>
    <t>406x140x39</t>
  </si>
  <si>
    <t>356x171x67</t>
  </si>
  <si>
    <t>356x171x57</t>
  </si>
  <si>
    <t>356x171x51</t>
  </si>
  <si>
    <t>356x171x45</t>
  </si>
  <si>
    <t>356x127x39</t>
  </si>
  <si>
    <t>356x127x33</t>
  </si>
  <si>
    <t>305x165x54</t>
  </si>
  <si>
    <t>305x165x46</t>
  </si>
  <si>
    <t>305x165x40</t>
  </si>
  <si>
    <t>305x127x48</t>
  </si>
  <si>
    <t>305x127x42</t>
  </si>
  <si>
    <t>305x127x37</t>
  </si>
  <si>
    <t>305x102x33</t>
  </si>
  <si>
    <t>305x102x28</t>
  </si>
  <si>
    <t>305x102x25</t>
  </si>
  <si>
    <t>254x146x43</t>
  </si>
  <si>
    <t>254x146x37</t>
  </si>
  <si>
    <t>254x146x31</t>
  </si>
  <si>
    <t>254x102x28</t>
  </si>
  <si>
    <t>254x102x25</t>
  </si>
  <si>
    <t>254x102x22</t>
  </si>
  <si>
    <t>203x133x30</t>
  </si>
  <si>
    <t>203x133x25</t>
  </si>
  <si>
    <t>203x102x23</t>
  </si>
  <si>
    <t>178x102x19</t>
  </si>
  <si>
    <t>152x89x16</t>
  </si>
  <si>
    <t>127x76x13</t>
  </si>
  <si>
    <t>Additional sizes to BS4 available in UK</t>
  </si>
  <si>
    <t>1016x305x487</t>
  </si>
  <si>
    <t>1016x305x437</t>
  </si>
  <si>
    <t>1016x305x393</t>
  </si>
  <si>
    <t>1016x305x349</t>
  </si>
  <si>
    <t>1016x305x314</t>
  </si>
  <si>
    <t>1016x305x272</t>
  </si>
  <si>
    <t>1016x305x249</t>
  </si>
  <si>
    <t>1016x305x222</t>
  </si>
  <si>
    <t>Universal Columns - Dimensions &amp; Properties to BS4 Part1 1993</t>
  </si>
  <si>
    <t xml:space="preserve">Plastic Modulus </t>
  </si>
  <si>
    <t>mmxmmxkg/m</t>
  </si>
  <si>
    <t>356x406x634</t>
  </si>
  <si>
    <t>356x406x551</t>
  </si>
  <si>
    <t>356x406x467</t>
  </si>
  <si>
    <t>356x406x393</t>
  </si>
  <si>
    <t>356x406x340</t>
  </si>
  <si>
    <t>356x406x287</t>
  </si>
  <si>
    <t>356x406x235</t>
  </si>
  <si>
    <t>356x368x202</t>
  </si>
  <si>
    <t>356x368x177</t>
  </si>
  <si>
    <t>356x368x153</t>
  </si>
  <si>
    <t>356x368x129</t>
  </si>
  <si>
    <t>305x305x283</t>
  </si>
  <si>
    <t>305x305x240</t>
  </si>
  <si>
    <t>305x305x198</t>
  </si>
  <si>
    <t>305x305x158</t>
  </si>
  <si>
    <t>305x305x137</t>
  </si>
  <si>
    <t>305x305x118</t>
  </si>
  <si>
    <t>305x305x97</t>
  </si>
  <si>
    <t>254x254x167</t>
  </si>
  <si>
    <t>254x254x132</t>
  </si>
  <si>
    <t>254x254x107</t>
  </si>
  <si>
    <t>254x254x89</t>
  </si>
  <si>
    <t>254x254x73</t>
  </si>
  <si>
    <t>203x203x86</t>
  </si>
  <si>
    <t>203x203x71</t>
  </si>
  <si>
    <t>203x203x60</t>
  </si>
  <si>
    <t>203x203x52</t>
  </si>
  <si>
    <t>203x203x46</t>
  </si>
  <si>
    <t>152x152x37</t>
  </si>
  <si>
    <t>152x152x30</t>
  </si>
  <si>
    <t>152x152x23</t>
  </si>
  <si>
    <t>Square Hollow Sections in accordance with EN 10210 - UK Edition</t>
  </si>
  <si>
    <t>Dimensions and Properties</t>
  </si>
  <si>
    <t>Torsional Constants</t>
  </si>
  <si>
    <t>Surface</t>
  </si>
  <si>
    <t>Approx</t>
  </si>
  <si>
    <t>Size</t>
  </si>
  <si>
    <t>Length</t>
  </si>
  <si>
    <t>per Tonne</t>
  </si>
  <si>
    <t>D x B</t>
  </si>
  <si>
    <t>b/t</t>
  </si>
  <si>
    <t>d/t</t>
  </si>
  <si>
    <t>I</t>
  </si>
  <si>
    <t>Z</t>
  </si>
  <si>
    <t>S</t>
  </si>
  <si>
    <t>C</t>
  </si>
  <si>
    <t>mm x mm</t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</si>
  <si>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/m</t>
    </r>
  </si>
  <si>
    <t>40x40</t>
  </si>
  <si>
    <t>50x50</t>
  </si>
  <si>
    <t>60x60</t>
  </si>
  <si>
    <t>70x70</t>
  </si>
  <si>
    <t>80x80</t>
  </si>
  <si>
    <t>90x90</t>
  </si>
  <si>
    <t>100x100</t>
  </si>
  <si>
    <t>120x120</t>
  </si>
  <si>
    <t>140x140</t>
  </si>
  <si>
    <t>150x150</t>
  </si>
  <si>
    <t>150x150++</t>
  </si>
  <si>
    <t>160x160</t>
  </si>
  <si>
    <t>180x180</t>
  </si>
  <si>
    <t>200x200</t>
  </si>
  <si>
    <t>250x250</t>
  </si>
  <si>
    <t>300x300</t>
  </si>
  <si>
    <t>350x350</t>
  </si>
  <si>
    <t>400x400</t>
  </si>
  <si>
    <t>400x400‡</t>
  </si>
  <si>
    <t>JUMBO SHS to JIS 3136</t>
  </si>
  <si>
    <t>450x450</t>
  </si>
  <si>
    <t>450x450 ‡</t>
  </si>
  <si>
    <t>500x500</t>
  </si>
  <si>
    <t>500x500 ‡</t>
  </si>
  <si>
    <t>550x550</t>
  </si>
  <si>
    <t>550x550 ‡</t>
  </si>
  <si>
    <t>600x600 ‡</t>
  </si>
  <si>
    <t>700x700 ‡</t>
  </si>
  <si>
    <t>Post</t>
  </si>
  <si>
    <t>Beam</t>
  </si>
  <si>
    <t>UB</t>
  </si>
  <si>
    <t>Total Weight of Frame</t>
  </si>
  <si>
    <t>kg</t>
  </si>
  <si>
    <t xml:space="preserve">Structural Engineering Art and Approximation </t>
  </si>
  <si>
    <t>Insert values in Red</t>
  </si>
  <si>
    <t>www.struartapp.com</t>
  </si>
  <si>
    <r>
      <t xml:space="preserve">Verify against </t>
    </r>
    <r>
      <rPr>
        <b/>
        <i/>
        <sz val="24"/>
        <color indexed="8"/>
        <rFont val="Corbel"/>
        <family val="2"/>
      </rPr>
      <t>figure2.5.14 (Chapter 2.5; page 45-46)</t>
    </r>
  </si>
  <si>
    <t>Input Parameters</t>
  </si>
  <si>
    <t>E =</t>
  </si>
  <si>
    <r>
      <t>cm</t>
    </r>
    <r>
      <rPr>
        <vertAlign val="superscript"/>
        <sz val="24"/>
        <color indexed="8"/>
        <rFont val="Calibri"/>
        <family val="2"/>
      </rPr>
      <t>4</t>
    </r>
  </si>
  <si>
    <t>lateral point load</t>
  </si>
  <si>
    <t>beam and post</t>
  </si>
  <si>
    <r>
      <t>N/mm</t>
    </r>
    <r>
      <rPr>
        <vertAlign val="superscript"/>
        <sz val="22"/>
        <color indexed="8"/>
        <rFont val="Calibri"/>
        <family val="2"/>
      </rPr>
      <t>2</t>
    </r>
  </si>
  <si>
    <t>height</t>
  </si>
  <si>
    <t>width of frame</t>
  </si>
  <si>
    <r>
      <t>I</t>
    </r>
    <r>
      <rPr>
        <vertAlign val="subscript"/>
        <sz val="24"/>
        <color indexed="8"/>
        <rFont val="Calibri"/>
        <family val="2"/>
      </rPr>
      <t>c</t>
    </r>
    <r>
      <rPr>
        <sz val="24"/>
        <color indexed="8"/>
        <rFont val="Calibri"/>
        <family val="2"/>
      </rPr>
      <t xml:space="preserve"> =</t>
    </r>
  </si>
  <si>
    <r>
      <t>I</t>
    </r>
    <r>
      <rPr>
        <vertAlign val="subscript"/>
        <sz val="24"/>
        <color indexed="8"/>
        <rFont val="Calibri"/>
        <family val="2"/>
      </rPr>
      <t>b</t>
    </r>
    <r>
      <rPr>
        <sz val="24"/>
        <color indexed="8"/>
        <rFont val="Calibri"/>
        <family val="2"/>
      </rPr>
      <t xml:space="preserve"> =</t>
    </r>
  </si>
  <si>
    <r>
      <t>Calculate k (h.I</t>
    </r>
    <r>
      <rPr>
        <b/>
        <vertAlign val="subscript"/>
        <sz val="22"/>
        <color indexed="8"/>
        <rFont val="Calibri"/>
        <family val="2"/>
      </rPr>
      <t>b</t>
    </r>
    <r>
      <rPr>
        <b/>
        <sz val="22"/>
        <color indexed="8"/>
        <rFont val="Calibri"/>
        <family val="2"/>
      </rPr>
      <t>/L.I</t>
    </r>
    <r>
      <rPr>
        <b/>
        <vertAlign val="subscript"/>
        <sz val="22"/>
        <color indexed="8"/>
        <rFont val="Calibri"/>
        <family val="2"/>
      </rPr>
      <t>c</t>
    </r>
    <r>
      <rPr>
        <b/>
        <sz val="22"/>
        <color indexed="8"/>
        <rFont val="Calibri"/>
        <family val="2"/>
      </rPr>
      <t>)</t>
    </r>
  </si>
  <si>
    <t>Calculate Moment from sway load</t>
  </si>
  <si>
    <r>
      <t>M</t>
    </r>
    <r>
      <rPr>
        <vertAlign val="subscript"/>
        <sz val="24"/>
        <color indexed="8"/>
        <rFont val="Calibri"/>
        <family val="2"/>
      </rPr>
      <t xml:space="preserve">c </t>
    </r>
    <r>
      <rPr>
        <sz val="24"/>
        <color indexed="8"/>
        <rFont val="Calibri"/>
        <family val="2"/>
      </rPr>
      <t>=</t>
    </r>
  </si>
  <si>
    <t>W.h./2</t>
  </si>
  <si>
    <r>
      <t>V</t>
    </r>
    <r>
      <rPr>
        <vertAlign val="subscript"/>
        <sz val="22"/>
        <color indexed="8"/>
        <rFont val="Calibri"/>
        <family val="2"/>
      </rPr>
      <t>a</t>
    </r>
    <r>
      <rPr>
        <sz val="22"/>
        <color indexed="8"/>
        <rFont val="Calibri"/>
        <family val="2"/>
      </rPr>
      <t xml:space="preserve"> </t>
    </r>
    <r>
      <rPr>
        <sz val="22"/>
        <color indexed="8"/>
        <rFont val="Calibri"/>
        <family val="2"/>
      </rPr>
      <t xml:space="preserve">= </t>
    </r>
  </si>
  <si>
    <t>uplift</t>
  </si>
  <si>
    <t>Calculate Vertical Reaction (RHS)</t>
  </si>
  <si>
    <t>Calculate Vertical Reaction (LHS)</t>
  </si>
  <si>
    <r>
      <t>V</t>
    </r>
    <r>
      <rPr>
        <vertAlign val="subscript"/>
        <sz val="22"/>
        <color indexed="8"/>
        <rFont val="Calibri"/>
        <family val="2"/>
      </rPr>
      <t>b</t>
    </r>
    <r>
      <rPr>
        <sz val="22"/>
        <color indexed="8"/>
        <rFont val="Calibri"/>
        <family val="2"/>
      </rPr>
      <t xml:space="preserve"> </t>
    </r>
    <r>
      <rPr>
        <sz val="22"/>
        <color indexed="8"/>
        <rFont val="Calibri"/>
        <family val="2"/>
      </rPr>
      <t xml:space="preserve">= </t>
    </r>
  </si>
  <si>
    <t>downward</t>
  </si>
  <si>
    <t>-W.h./L</t>
  </si>
  <si>
    <t>+W.h./L</t>
  </si>
  <si>
    <t>Calculate Lateral Deflection</t>
  </si>
  <si>
    <r>
      <rPr>
        <sz val="24"/>
        <color indexed="8"/>
        <rFont val="Calibri"/>
        <family val="2"/>
      </rPr>
      <t>Δ</t>
    </r>
    <r>
      <rPr>
        <vertAlign val="subscript"/>
        <sz val="24"/>
        <color indexed="8"/>
        <rFont val="Calibri"/>
        <family val="2"/>
      </rPr>
      <t>l</t>
    </r>
    <r>
      <rPr>
        <sz val="24"/>
        <color indexed="8"/>
        <rFont val="Calibri"/>
        <family val="2"/>
      </rPr>
      <t xml:space="preserve"> =</t>
    </r>
  </si>
  <si>
    <t>For those familiar with spredsheets the following pages contain</t>
  </si>
  <si>
    <t>properties for common steel sizes in the UK</t>
  </si>
  <si>
    <t>Point load at top of frame to find sway deflection and forces</t>
  </si>
  <si>
    <t>Fill in values - copy and paste from pages overleaf.</t>
  </si>
  <si>
    <t>Figure 2.5.13 Goal Post Frame Demonstration - Lateral Point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</si>
</sst>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b/>
      <u/>
      <sz val="14"/>
      <name val="Helvetica 55 Roman"/>
      <family val="2"/>
    </font>
    <font>
      <b/>
      <sz val="16"/>
      <color indexed="10"/>
      <name val="Helvetica 55 Roman"/>
      <family val="2"/>
    </font>
    <font>
      <sz val="10"/>
      <name val="Helvetica 55 Roman"/>
      <family val="2"/>
    </font>
    <font>
      <b/>
      <sz val="8"/>
      <color indexed="10"/>
      <name val="Helvetica 55 Roman"/>
      <family val="2"/>
    </font>
    <font>
      <sz val="14"/>
      <name val="Helvetica 55 Roman"/>
      <family val="2"/>
    </font>
    <font>
      <u/>
      <sz val="10"/>
      <name val="Helvetica 55 Roman"/>
      <family val="2"/>
    </font>
    <font>
      <b/>
      <u/>
      <sz val="10"/>
      <name val="Helvetica 55 Roman"/>
      <family val="2"/>
    </font>
    <font>
      <b/>
      <sz val="10"/>
      <name val="Helvetica 55 Roman"/>
      <family val="2"/>
    </font>
    <font>
      <sz val="10"/>
      <color indexed="14"/>
      <name val="Helvetica 55 Roman"/>
      <family val="2"/>
    </font>
    <font>
      <sz val="10"/>
      <name val="Arial"/>
      <family val="2"/>
    </font>
    <font>
      <sz val="14"/>
      <name val="Corbel"/>
      <family val="2"/>
    </font>
    <font>
      <sz val="11"/>
      <name val="Corbel"/>
      <family val="2"/>
    </font>
    <font>
      <b/>
      <sz val="14"/>
      <name val="Corbel"/>
      <family val="2"/>
    </font>
    <font>
      <sz val="14"/>
      <name val="Arial"/>
    </font>
    <font>
      <b/>
      <sz val="9"/>
      <name val="Corbel"/>
      <family val="2"/>
    </font>
    <font>
      <b/>
      <vertAlign val="superscript"/>
      <sz val="14"/>
      <name val="Corbel"/>
      <family val="2"/>
    </font>
    <font>
      <b/>
      <vertAlign val="superscript"/>
      <sz val="9"/>
      <name val="Corbel"/>
      <family val="2"/>
    </font>
    <font>
      <b/>
      <sz val="11"/>
      <name val="Corbel"/>
      <family val="2"/>
    </font>
    <font>
      <b/>
      <vertAlign val="superscript"/>
      <sz val="11"/>
      <name val="Corbel"/>
      <family val="2"/>
    </font>
    <font>
      <sz val="12"/>
      <name val="Arial"/>
      <family val="2"/>
    </font>
    <font>
      <b/>
      <sz val="18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24"/>
      <color indexed="8"/>
      <name val="Corbel"/>
      <family val="2"/>
    </font>
    <font>
      <sz val="24"/>
      <color indexed="8"/>
      <name val="Calibri"/>
      <family val="2"/>
    </font>
    <font>
      <b/>
      <sz val="18"/>
      <name val="Comic Sans MS"/>
      <family val="4"/>
    </font>
    <font>
      <vertAlign val="subscript"/>
      <sz val="24"/>
      <color indexed="8"/>
      <name val="Calibri"/>
      <family val="2"/>
    </font>
    <font>
      <sz val="24"/>
      <color indexed="8"/>
      <name val="Calibri"/>
      <family val="2"/>
    </font>
    <font>
      <sz val="18"/>
      <name val="Comic Sans MS"/>
      <family val="4"/>
    </font>
    <font>
      <vertAlign val="superscript"/>
      <sz val="24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vertAlign val="superscript"/>
      <sz val="22"/>
      <color indexed="8"/>
      <name val="Calibri"/>
      <family val="2"/>
    </font>
    <font>
      <b/>
      <vertAlign val="subscript"/>
      <sz val="22"/>
      <color indexed="8"/>
      <name val="Calibri"/>
      <family val="2"/>
    </font>
    <font>
      <vertAlign val="subscript"/>
      <sz val="24"/>
      <color indexed="8"/>
      <name val="Calibri"/>
      <family val="2"/>
    </font>
    <font>
      <sz val="22"/>
      <color indexed="8"/>
      <name val="Calibri"/>
      <family val="2"/>
    </font>
    <font>
      <vertAlign val="subscript"/>
      <sz val="22"/>
      <color indexed="8"/>
      <name val="Calibri"/>
      <family val="2"/>
    </font>
    <font>
      <sz val="2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orbel"/>
      <family val="2"/>
    </font>
    <font>
      <b/>
      <sz val="28"/>
      <color theme="1"/>
      <name val="Calibri"/>
      <family val="2"/>
      <scheme val="minor"/>
    </font>
    <font>
      <sz val="24"/>
      <color theme="1"/>
      <name val="Corbel"/>
      <family val="2"/>
    </font>
    <font>
      <i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i/>
      <sz val="24"/>
      <color theme="1"/>
      <name val="Corbe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6"/>
      <color theme="1"/>
      <name val="Comic Sans MS"/>
      <family val="4"/>
    </font>
    <font>
      <b/>
      <sz val="22"/>
      <color theme="1"/>
      <name val="Calibri"/>
      <family val="2"/>
      <scheme val="minor"/>
    </font>
    <font>
      <i/>
      <sz val="18"/>
      <color theme="1"/>
      <name val="Corbel"/>
      <family val="2"/>
    </font>
    <font>
      <sz val="22"/>
      <color theme="1"/>
      <name val="Calibri"/>
      <family val="2"/>
      <scheme val="minor"/>
    </font>
    <font>
      <i/>
      <sz val="16"/>
      <color theme="1"/>
      <name val="Corbel"/>
      <family val="2"/>
    </font>
    <font>
      <sz val="24"/>
      <color theme="1"/>
      <name val="Calibri"/>
      <family val="2"/>
    </font>
    <font>
      <b/>
      <i/>
      <sz val="22"/>
      <color theme="1"/>
      <name val="Corbel"/>
      <family val="2"/>
    </font>
    <font>
      <b/>
      <i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i/>
      <sz val="20"/>
      <color rgb="FFFF0000"/>
      <name val="Helvetica 55 Roman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9" fillId="0" borderId="0"/>
    <xf numFmtId="0" fontId="2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ill="1"/>
    <xf numFmtId="0" fontId="18" fillId="0" borderId="0" xfId="0" applyFont="1"/>
    <xf numFmtId="0" fontId="21" fillId="0" borderId="0" xfId="0" applyFont="1" applyFill="1"/>
    <xf numFmtId="0" fontId="21" fillId="0" borderId="0" xfId="0" applyFont="1"/>
    <xf numFmtId="0" fontId="25" fillId="0" borderId="0" xfId="0" applyFont="1" applyBorder="1"/>
    <xf numFmtId="0" fontId="21" fillId="0" borderId="0" xfId="0" applyFont="1" applyBorder="1"/>
    <xf numFmtId="0" fontId="24" fillId="0" borderId="0" xfId="0" applyFont="1" applyBorder="1"/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protection locked="0"/>
    </xf>
    <xf numFmtId="0" fontId="21" fillId="0" borderId="0" xfId="0" applyFont="1" applyBorder="1" applyProtection="1">
      <protection locked="0"/>
    </xf>
    <xf numFmtId="2" fontId="21" fillId="0" borderId="0" xfId="0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Protection="1">
      <protection locked="0"/>
    </xf>
    <xf numFmtId="165" fontId="0" fillId="0" borderId="10" xfId="0" applyNumberFormat="1" applyBorder="1" applyProtection="1">
      <protection locked="0"/>
    </xf>
    <xf numFmtId="0" fontId="27" fillId="0" borderId="0" xfId="0" applyFont="1"/>
    <xf numFmtId="2" fontId="26" fillId="0" borderId="0" xfId="0" applyNumberFormat="1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0" fillId="0" borderId="0" xfId="0" applyBorder="1"/>
    <xf numFmtId="0" fontId="19" fillId="0" borderId="0" xfId="0" applyFont="1" applyBorder="1"/>
    <xf numFmtId="0" fontId="20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protection locked="0"/>
    </xf>
    <xf numFmtId="0" fontId="22" fillId="0" borderId="0" xfId="0" applyFont="1" applyBorder="1" applyProtection="1">
      <protection locked="0"/>
    </xf>
    <xf numFmtId="0" fontId="0" fillId="0" borderId="0" xfId="0" applyFont="1"/>
    <xf numFmtId="0" fontId="21" fillId="0" borderId="0" xfId="0" applyFont="1" applyFill="1" applyBorder="1" applyProtection="1"/>
    <xf numFmtId="0" fontId="24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25" fillId="0" borderId="0" xfId="0" applyFont="1" applyFill="1" applyBorder="1" applyProtection="1"/>
    <xf numFmtId="165" fontId="21" fillId="0" borderId="0" xfId="0" applyNumberFormat="1" applyFont="1" applyFill="1" applyBorder="1" applyProtection="1"/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31" fillId="24" borderId="0" xfId="0" applyFont="1" applyFill="1" applyBorder="1" applyProtection="1"/>
    <xf numFmtId="0" fontId="31" fillId="24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/>
    <xf numFmtId="165" fontId="29" fillId="0" borderId="0" xfId="0" applyNumberFormat="1" applyFont="1" applyFill="1" applyBorder="1" applyProtection="1"/>
    <xf numFmtId="165" fontId="29" fillId="0" borderId="0" xfId="0" applyNumberFormat="1" applyFont="1" applyFill="1" applyBorder="1" applyAlignment="1" applyProtection="1"/>
    <xf numFmtId="0" fontId="29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2" fontId="30" fillId="0" borderId="0" xfId="0" applyNumberFormat="1" applyFont="1" applyFill="1" applyBorder="1" applyProtection="1"/>
    <xf numFmtId="2" fontId="29" fillId="0" borderId="0" xfId="0" applyNumberFormat="1" applyFont="1" applyFill="1" applyBorder="1" applyProtection="1"/>
    <xf numFmtId="1" fontId="29" fillId="0" borderId="0" xfId="0" applyNumberFormat="1" applyFont="1" applyFill="1" applyBorder="1" applyAlignment="1" applyProtection="1">
      <alignment horizontal="right"/>
    </xf>
    <xf numFmtId="1" fontId="29" fillId="0" borderId="0" xfId="0" applyNumberFormat="1" applyFont="1" applyFill="1" applyBorder="1" applyProtection="1"/>
    <xf numFmtId="0" fontId="31" fillId="25" borderId="0" xfId="0" applyFont="1" applyFill="1" applyBorder="1" applyProtection="1"/>
    <xf numFmtId="0" fontId="31" fillId="25" borderId="0" xfId="0" applyFont="1" applyFill="1" applyBorder="1" applyAlignment="1" applyProtection="1">
      <alignment horizontal="left"/>
    </xf>
    <xf numFmtId="0" fontId="30" fillId="25" borderId="0" xfId="0" applyFont="1" applyFill="1" applyBorder="1" applyAlignment="1" applyProtection="1"/>
    <xf numFmtId="2" fontId="31" fillId="25" borderId="0" xfId="0" applyNumberFormat="1" applyFont="1" applyFill="1" applyBorder="1" applyProtection="1"/>
    <xf numFmtId="0" fontId="30" fillId="25" borderId="0" xfId="0" applyFont="1" applyFill="1" applyBorder="1" applyProtection="1"/>
    <xf numFmtId="0" fontId="30" fillId="25" borderId="0" xfId="0" applyFont="1" applyFill="1" applyBorder="1" applyAlignment="1" applyProtection="1">
      <alignment horizontal="left"/>
    </xf>
    <xf numFmtId="0" fontId="29" fillId="25" borderId="0" xfId="0" applyFont="1" applyFill="1" applyBorder="1" applyProtection="1"/>
    <xf numFmtId="0" fontId="29" fillId="25" borderId="0" xfId="0" applyFont="1" applyFill="1" applyBorder="1" applyAlignment="1" applyProtection="1">
      <alignment horizontal="left"/>
    </xf>
    <xf numFmtId="0" fontId="31" fillId="24" borderId="0" xfId="0" applyFont="1" applyFill="1" applyBorder="1" applyAlignment="1" applyProtection="1"/>
    <xf numFmtId="0" fontId="30" fillId="24" borderId="0" xfId="0" applyFont="1" applyFill="1" applyBorder="1" applyAlignment="1" applyProtection="1"/>
    <xf numFmtId="0" fontId="36" fillId="24" borderId="0" xfId="0" applyFont="1" applyFill="1" applyBorder="1" applyAlignment="1" applyProtection="1"/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65" fontId="29" fillId="25" borderId="0" xfId="0" applyNumberFormat="1" applyFont="1" applyFill="1" applyBorder="1" applyAlignment="1" applyProtection="1">
      <alignment horizontal="right"/>
    </xf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165" fontId="29" fillId="25" borderId="0" xfId="0" applyNumberFormat="1" applyFont="1" applyFill="1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/>
    <xf numFmtId="0" fontId="21" fillId="0" borderId="0" xfId="0" applyFont="1" applyBorder="1" applyProtection="1"/>
    <xf numFmtId="0" fontId="33" fillId="24" borderId="0" xfId="0" applyFont="1" applyFill="1" applyBorder="1" applyProtection="1"/>
    <xf numFmtId="0" fontId="31" fillId="25" borderId="0" xfId="0" applyFont="1" applyFill="1" applyBorder="1" applyAlignment="1" applyProtection="1"/>
    <xf numFmtId="1" fontId="29" fillId="0" borderId="0" xfId="0" applyNumberFormat="1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59" fillId="0" borderId="0" xfId="38"/>
    <xf numFmtId="0" fontId="60" fillId="26" borderId="14" xfId="38" applyFont="1" applyFill="1" applyBorder="1"/>
    <xf numFmtId="0" fontId="61" fillId="26" borderId="15" xfId="38" applyFont="1" applyFill="1" applyBorder="1"/>
    <xf numFmtId="0" fontId="61" fillId="26" borderId="16" xfId="38" applyFont="1" applyFill="1" applyBorder="1"/>
    <xf numFmtId="0" fontId="61" fillId="0" borderId="0" xfId="38" applyFont="1" applyFill="1" applyBorder="1"/>
    <xf numFmtId="0" fontId="59" fillId="0" borderId="0" xfId="38" applyFill="1" applyBorder="1"/>
    <xf numFmtId="0" fontId="60" fillId="26" borderId="17" xfId="38" applyFont="1" applyFill="1" applyBorder="1"/>
    <xf numFmtId="0" fontId="61" fillId="26" borderId="18" xfId="38" applyFont="1" applyFill="1" applyBorder="1"/>
    <xf numFmtId="0" fontId="61" fillId="26" borderId="19" xfId="38" applyFont="1" applyFill="1" applyBorder="1"/>
    <xf numFmtId="0" fontId="62" fillId="0" borderId="0" xfId="38" applyFont="1" applyFill="1" applyBorder="1"/>
    <xf numFmtId="0" fontId="63" fillId="0" borderId="0" xfId="38" applyFont="1"/>
    <xf numFmtId="0" fontId="64" fillId="0" borderId="0" xfId="38" applyFont="1" applyFill="1" applyBorder="1"/>
    <xf numFmtId="0" fontId="65" fillId="0" borderId="0" xfId="34" applyFont="1" applyFill="1" applyBorder="1"/>
    <xf numFmtId="0" fontId="66" fillId="0" borderId="0" xfId="38" applyFont="1" applyFill="1" applyBorder="1"/>
    <xf numFmtId="0" fontId="59" fillId="0" borderId="0" xfId="38" applyFill="1"/>
    <xf numFmtId="0" fontId="59" fillId="0" borderId="0" xfId="38" applyProtection="1"/>
    <xf numFmtId="0" fontId="67" fillId="27" borderId="20" xfId="38" applyFont="1" applyFill="1" applyBorder="1"/>
    <xf numFmtId="0" fontId="67" fillId="27" borderId="21" xfId="38" applyFont="1" applyFill="1" applyBorder="1"/>
    <xf numFmtId="0" fontId="67" fillId="27" borderId="22" xfId="38" applyFont="1" applyFill="1" applyBorder="1"/>
    <xf numFmtId="0" fontId="59" fillId="0" borderId="0" xfId="38" applyFill="1" applyBorder="1" applyProtection="1"/>
    <xf numFmtId="0" fontId="68" fillId="0" borderId="0" xfId="38" applyFont="1"/>
    <xf numFmtId="0" fontId="45" fillId="0" borderId="0" xfId="38" applyFont="1" applyFill="1" applyBorder="1" applyProtection="1"/>
    <xf numFmtId="0" fontId="45" fillId="0" borderId="0" xfId="38" applyFont="1" applyFill="1" applyBorder="1" applyAlignment="1" applyProtection="1">
      <alignment horizontal="right"/>
    </xf>
    <xf numFmtId="0" fontId="45" fillId="0" borderId="0" xfId="38" applyFont="1" applyFill="1" applyBorder="1" applyAlignment="1" applyProtection="1"/>
    <xf numFmtId="165" fontId="69" fillId="0" borderId="0" xfId="38" applyNumberFormat="1" applyFont="1" applyProtection="1">
      <protection locked="0"/>
    </xf>
    <xf numFmtId="0" fontId="48" fillId="0" borderId="0" xfId="38" applyFont="1" applyFill="1" applyBorder="1" applyProtection="1"/>
    <xf numFmtId="2" fontId="48" fillId="0" borderId="0" xfId="38" applyNumberFormat="1" applyFont="1" applyFill="1" applyBorder="1" applyProtection="1"/>
    <xf numFmtId="0" fontId="70" fillId="0" borderId="0" xfId="38" applyFont="1" applyFill="1" applyBorder="1" applyProtection="1"/>
    <xf numFmtId="11" fontId="69" fillId="0" borderId="0" xfId="38" applyNumberFormat="1" applyFont="1" applyProtection="1">
      <protection locked="0"/>
    </xf>
    <xf numFmtId="165" fontId="48" fillId="0" borderId="0" xfId="38" applyNumberFormat="1" applyFont="1" applyFill="1" applyBorder="1" applyProtection="1"/>
    <xf numFmtId="165" fontId="48" fillId="0" borderId="0" xfId="38" applyNumberFormat="1" applyFont="1" applyFill="1" applyBorder="1" applyAlignment="1" applyProtection="1">
      <alignment horizontal="left"/>
    </xf>
    <xf numFmtId="165" fontId="48" fillId="0" borderId="0" xfId="38" applyNumberFormat="1" applyFont="1" applyFill="1" applyBorder="1" applyAlignment="1" applyProtection="1"/>
    <xf numFmtId="1" fontId="69" fillId="0" borderId="0" xfId="38" applyNumberFormat="1" applyFont="1" applyProtection="1">
      <protection locked="0"/>
    </xf>
    <xf numFmtId="1" fontId="69" fillId="0" borderId="0" xfId="38" applyNumberFormat="1" applyFont="1" applyProtection="1"/>
    <xf numFmtId="165" fontId="45" fillId="0" borderId="0" xfId="38" applyNumberFormat="1" applyFont="1" applyFill="1" applyBorder="1" applyProtection="1"/>
    <xf numFmtId="0" fontId="68" fillId="0" borderId="20" xfId="38" applyFont="1" applyBorder="1"/>
    <xf numFmtId="165" fontId="68" fillId="0" borderId="21" xfId="38" applyNumberFormat="1" applyFont="1" applyBorder="1"/>
    <xf numFmtId="0" fontId="68" fillId="0" borderId="21" xfId="38" applyFont="1" applyBorder="1"/>
    <xf numFmtId="0" fontId="59" fillId="0" borderId="21" xfId="38" applyBorder="1"/>
    <xf numFmtId="0" fontId="59" fillId="0" borderId="22" xfId="38" applyBorder="1"/>
    <xf numFmtId="165" fontId="68" fillId="0" borderId="0" xfId="38" applyNumberFormat="1" applyFont="1"/>
    <xf numFmtId="0" fontId="59" fillId="0" borderId="0" xfId="38" applyFont="1" applyFill="1" applyBorder="1"/>
    <xf numFmtId="0" fontId="68" fillId="0" borderId="0" xfId="38" applyFont="1" applyFill="1" applyBorder="1"/>
    <xf numFmtId="0" fontId="71" fillId="0" borderId="0" xfId="38" applyFont="1" applyFill="1"/>
    <xf numFmtId="0" fontId="72" fillId="0" borderId="0" xfId="38" applyFont="1"/>
    <xf numFmtId="0" fontId="73" fillId="0" borderId="0" xfId="38" applyFont="1" applyFill="1"/>
    <xf numFmtId="0" fontId="74" fillId="28" borderId="20" xfId="38" applyFont="1" applyFill="1" applyBorder="1"/>
    <xf numFmtId="0" fontId="67" fillId="28" borderId="21" xfId="38" applyFont="1" applyFill="1" applyBorder="1"/>
    <xf numFmtId="0" fontId="59" fillId="28" borderId="22" xfId="38" applyFill="1" applyBorder="1"/>
    <xf numFmtId="0" fontId="59" fillId="28" borderId="21" xfId="38" applyFill="1" applyBorder="1"/>
    <xf numFmtId="0" fontId="75" fillId="0" borderId="0" xfId="38" applyFont="1" applyFill="1" applyBorder="1"/>
    <xf numFmtId="0" fontId="76" fillId="0" borderId="0" xfId="38" applyFont="1"/>
    <xf numFmtId="2" fontId="68" fillId="0" borderId="21" xfId="38" applyNumberFormat="1" applyFont="1" applyBorder="1"/>
    <xf numFmtId="1" fontId="31" fillId="24" borderId="0" xfId="0" applyNumberFormat="1" applyFont="1" applyFill="1" applyBorder="1" applyAlignment="1" applyProtection="1">
      <alignment horizontal="center"/>
      <protection locked="0"/>
    </xf>
    <xf numFmtId="0" fontId="75" fillId="0" borderId="22" xfId="38" applyFont="1" applyFill="1" applyBorder="1"/>
    <xf numFmtId="0" fontId="76" fillId="0" borderId="20" xfId="38" applyFont="1" applyBorder="1"/>
    <xf numFmtId="0" fontId="68" fillId="0" borderId="23" xfId="38" applyFont="1" applyBorder="1"/>
    <xf numFmtId="165" fontId="68" fillId="0" borderId="23" xfId="38" applyNumberFormat="1" applyFont="1" applyBorder="1"/>
    <xf numFmtId="0" fontId="77" fillId="0" borderId="22" xfId="38" applyFont="1" applyFill="1" applyBorder="1"/>
    <xf numFmtId="0" fontId="75" fillId="0" borderId="23" xfId="38" quotePrefix="1" applyFont="1" applyFill="1" applyBorder="1"/>
    <xf numFmtId="0" fontId="75" fillId="0" borderId="21" xfId="38" quotePrefix="1" applyFont="1" applyFill="1" applyBorder="1"/>
    <xf numFmtId="0" fontId="78" fillId="0" borderId="20" xfId="38" applyFont="1" applyBorder="1"/>
    <xf numFmtId="11" fontId="59" fillId="0" borderId="0" xfId="38" applyNumberFormat="1"/>
    <xf numFmtId="0" fontId="79" fillId="29" borderId="14" xfId="38" applyFont="1" applyFill="1" applyBorder="1"/>
    <xf numFmtId="0" fontId="80" fillId="29" borderId="15" xfId="38" applyFont="1" applyFill="1" applyBorder="1"/>
    <xf numFmtId="0" fontId="81" fillId="29" borderId="15" xfId="38" applyFont="1" applyFill="1" applyBorder="1"/>
    <xf numFmtId="0" fontId="79" fillId="29" borderId="17" xfId="38" applyFont="1" applyFill="1" applyBorder="1"/>
    <xf numFmtId="0" fontId="80" fillId="29" borderId="18" xfId="38" applyFont="1" applyFill="1" applyBorder="1"/>
    <xf numFmtId="0" fontId="81" fillId="29" borderId="18" xfId="38" applyFont="1" applyFill="1" applyBorder="1"/>
    <xf numFmtId="0" fontId="82" fillId="29" borderId="15" xfId="38" applyFont="1" applyFill="1" applyBorder="1"/>
    <xf numFmtId="0" fontId="68" fillId="29" borderId="16" xfId="38" applyFont="1" applyFill="1" applyBorder="1"/>
    <xf numFmtId="0" fontId="82" fillId="29" borderId="18" xfId="38" applyFont="1" applyFill="1" applyBorder="1"/>
    <xf numFmtId="0" fontId="68" fillId="29" borderId="19" xfId="38" applyFont="1" applyFill="1" applyBorder="1"/>
    <xf numFmtId="2" fontId="29" fillId="0" borderId="0" xfId="0" applyNumberFormat="1" applyFont="1" applyFill="1" applyBorder="1" applyAlignment="1" applyProtection="1">
      <alignment horizontal="left"/>
    </xf>
    <xf numFmtId="0" fontId="83" fillId="0" borderId="0" xfId="0" applyFont="1"/>
    <xf numFmtId="0" fontId="76" fillId="0" borderId="23" xfId="38" applyFont="1" applyBorder="1"/>
    <xf numFmtId="0" fontId="68" fillId="0" borderId="18" xfId="38" applyFont="1" applyBorder="1"/>
    <xf numFmtId="0" fontId="76" fillId="0" borderId="0" xfId="38" applyFont="1" applyBorder="1"/>
    <xf numFmtId="1" fontId="31" fillId="24" borderId="0" xfId="0" applyNumberFormat="1" applyFont="1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9" fillId="0" borderId="24" xfId="0" applyFont="1" applyBorder="1" applyAlignment="1">
      <alignment wrapText="1"/>
    </xf>
    <xf numFmtId="0" fontId="39" fillId="0" borderId="25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2" fillId="0" borderId="24" xfId="0" applyFont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0" fontId="38" fillId="0" borderId="24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9" fillId="0" borderId="31" xfId="0" applyFont="1" applyBorder="1" applyAlignment="1">
      <alignment wrapText="1"/>
    </xf>
    <xf numFmtId="0" fontId="39" fillId="0" borderId="33" xfId="0" applyFont="1" applyBorder="1" applyAlignment="1">
      <alignment wrapText="1"/>
    </xf>
    <xf numFmtId="0" fontId="39" fillId="0" borderId="32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0" fontId="42" fillId="0" borderId="34" xfId="0" applyFont="1" applyBorder="1" applyAlignment="1">
      <alignment wrapText="1"/>
    </xf>
    <xf numFmtId="0" fontId="42" fillId="0" borderId="30" xfId="0" applyFont="1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133350</xdr:rowOff>
    </xdr:from>
    <xdr:to>
      <xdr:col>8</xdr:col>
      <xdr:colOff>1619250</xdr:colOff>
      <xdr:row>23</xdr:row>
      <xdr:rowOff>104775</xdr:rowOff>
    </xdr:to>
    <xdr:pic>
      <xdr:nvPicPr>
        <xdr:cNvPr id="7176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7296150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1</xdr:row>
      <xdr:rowOff>57150</xdr:rowOff>
    </xdr:from>
    <xdr:to>
      <xdr:col>11</xdr:col>
      <xdr:colOff>409575</xdr:colOff>
      <xdr:row>13</xdr:row>
      <xdr:rowOff>171450</xdr:rowOff>
    </xdr:to>
    <xdr:pic>
      <xdr:nvPicPr>
        <xdr:cNvPr id="1191" name="Picture 153" descr="Point load eav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19075"/>
          <a:ext cx="40862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uartapp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="62" zoomScaleNormal="62" workbookViewId="0">
      <selection activeCell="V3" sqref="V3"/>
    </sheetView>
  </sheetViews>
  <sheetFormatPr defaultRowHeight="15"/>
  <cols>
    <col min="1" max="1" width="10.5703125" style="87" bestFit="1" customWidth="1"/>
    <col min="2" max="2" width="9.85546875" style="87" customWidth="1"/>
    <col min="3" max="3" width="12.85546875" style="87" customWidth="1"/>
    <col min="4" max="4" width="7.5703125" style="87" customWidth="1"/>
    <col min="5" max="5" width="9.85546875" style="87" customWidth="1"/>
    <col min="6" max="6" width="14.140625" style="87" bestFit="1" customWidth="1"/>
    <col min="7" max="8" width="10.140625" style="87" customWidth="1"/>
    <col min="9" max="9" width="25.7109375" style="87" customWidth="1"/>
    <col min="10" max="10" width="16.28515625" style="87" bestFit="1" customWidth="1"/>
    <col min="11" max="11" width="23.140625" style="87" customWidth="1"/>
    <col min="12" max="12" width="14.140625" style="87" bestFit="1" customWidth="1"/>
    <col min="13" max="13" width="14.7109375" style="87" customWidth="1"/>
    <col min="14" max="14" width="13.5703125" style="87" customWidth="1"/>
    <col min="15" max="15" width="14.85546875" style="87" bestFit="1" customWidth="1"/>
    <col min="16" max="16" width="11.85546875" style="87" bestFit="1" customWidth="1"/>
    <col min="17" max="17" width="14" style="87" bestFit="1" customWidth="1"/>
    <col min="18" max="18" width="10.28515625" style="87" bestFit="1" customWidth="1"/>
    <col min="19" max="20" width="9.28515625" style="87" bestFit="1" customWidth="1"/>
    <col min="21" max="16384" width="9.140625" style="87"/>
  </cols>
  <sheetData>
    <row r="1" spans="1:22" ht="15.75" thickBot="1"/>
    <row r="2" spans="1:22" ht="50.1" customHeight="1">
      <c r="A2" s="88" t="s">
        <v>248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O2" s="91"/>
      <c r="P2" s="92"/>
      <c r="Q2" s="92"/>
    </row>
    <row r="3" spans="1:22" ht="50.1" customHeight="1" thickBot="1">
      <c r="A3" s="93" t="s">
        <v>280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O3" s="91"/>
      <c r="P3" s="92"/>
      <c r="Q3" s="92"/>
    </row>
    <row r="4" spans="1:22" ht="31.5">
      <c r="A4" s="96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</row>
    <row r="5" spans="1:22" ht="31.5">
      <c r="A5" s="97" t="s">
        <v>249</v>
      </c>
      <c r="B5" s="98"/>
      <c r="C5" s="98"/>
      <c r="D5" s="98"/>
      <c r="E5" s="98"/>
      <c r="F5" s="92"/>
      <c r="G5" s="92"/>
      <c r="H5" s="92"/>
      <c r="I5" s="92"/>
      <c r="J5" s="92"/>
      <c r="K5" s="99" t="s">
        <v>250</v>
      </c>
      <c r="L5" s="92"/>
    </row>
    <row r="6" spans="1:22" ht="31.5">
      <c r="A6" s="100" t="s">
        <v>251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N6" s="92"/>
    </row>
    <row r="7" spans="1:22" ht="31.5">
      <c r="A7" s="100" t="s">
        <v>278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N7" s="92"/>
    </row>
    <row r="8" spans="1:22" ht="31.5">
      <c r="B8" s="100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22">
      <c r="B9" s="101"/>
      <c r="C9" s="101"/>
      <c r="D9" s="101"/>
      <c r="E9" s="101"/>
      <c r="F9" s="101"/>
      <c r="G9" s="101"/>
      <c r="H9" s="101"/>
      <c r="I9" s="92"/>
      <c r="J9" s="101"/>
      <c r="K9" s="101"/>
      <c r="L9" s="101"/>
      <c r="M9" s="101"/>
      <c r="N9" s="101"/>
      <c r="Q9" s="102"/>
    </row>
    <row r="10" spans="1:22">
      <c r="I10" s="101"/>
      <c r="N10" s="102"/>
      <c r="O10" s="102"/>
      <c r="P10" s="102"/>
      <c r="Q10" s="102"/>
      <c r="R10" s="102"/>
      <c r="S10" s="102"/>
      <c r="T10" s="102"/>
      <c r="U10" s="102"/>
    </row>
    <row r="11" spans="1:22" ht="31.5">
      <c r="J11" s="103" t="s">
        <v>252</v>
      </c>
      <c r="K11" s="104"/>
      <c r="L11" s="105"/>
      <c r="N11" s="106"/>
      <c r="O11" s="106"/>
      <c r="P11" s="106"/>
      <c r="Q11" s="106"/>
      <c r="R11" s="106"/>
      <c r="S11" s="106"/>
      <c r="T11" s="106"/>
      <c r="U11" s="106"/>
      <c r="V11" s="92"/>
    </row>
    <row r="12" spans="1:22">
      <c r="N12" s="106"/>
      <c r="O12" s="106"/>
      <c r="P12" s="106"/>
      <c r="Q12" s="106"/>
      <c r="R12" s="106"/>
      <c r="S12" s="106"/>
      <c r="T12" s="106"/>
      <c r="U12" s="106"/>
      <c r="V12" s="92"/>
    </row>
    <row r="13" spans="1:22" ht="33">
      <c r="J13" s="107" t="s">
        <v>6</v>
      </c>
      <c r="K13" s="111">
        <v>10</v>
      </c>
      <c r="L13" s="107" t="s">
        <v>2</v>
      </c>
      <c r="M13" s="137" t="s">
        <v>255</v>
      </c>
      <c r="N13" s="106"/>
      <c r="O13" s="108"/>
      <c r="P13" s="109"/>
      <c r="Q13" s="108"/>
      <c r="R13" s="110"/>
      <c r="S13" s="106"/>
      <c r="T13" s="106"/>
      <c r="U13" s="106"/>
      <c r="V13" s="92"/>
    </row>
    <row r="14" spans="1:22" ht="33">
      <c r="J14" s="107" t="s">
        <v>5</v>
      </c>
      <c r="K14" s="111">
        <v>3</v>
      </c>
      <c r="L14" s="107" t="s">
        <v>1</v>
      </c>
      <c r="M14" s="137" t="s">
        <v>258</v>
      </c>
      <c r="N14" s="106"/>
      <c r="O14" s="108"/>
      <c r="P14" s="108"/>
      <c r="Q14" s="108"/>
      <c r="R14" s="108"/>
      <c r="S14" s="106"/>
      <c r="T14" s="106"/>
      <c r="U14" s="106"/>
      <c r="V14" s="92"/>
    </row>
    <row r="15" spans="1:22" ht="31.5">
      <c r="J15" s="107" t="s">
        <v>8</v>
      </c>
      <c r="K15" s="111">
        <v>5</v>
      </c>
      <c r="L15" s="107" t="s">
        <v>1</v>
      </c>
      <c r="M15" s="137" t="s">
        <v>259</v>
      </c>
      <c r="N15" s="106"/>
      <c r="O15" s="112"/>
      <c r="P15" s="113"/>
      <c r="Q15" s="113"/>
      <c r="R15" s="113"/>
      <c r="S15" s="114"/>
      <c r="T15" s="106"/>
      <c r="U15" s="106"/>
      <c r="V15" s="92"/>
    </row>
    <row r="16" spans="1:22" ht="32.25">
      <c r="J16" s="107" t="s">
        <v>253</v>
      </c>
      <c r="K16" s="115">
        <v>210000</v>
      </c>
      <c r="L16" s="138" t="s">
        <v>257</v>
      </c>
      <c r="M16" s="137" t="s">
        <v>256</v>
      </c>
      <c r="N16" s="106"/>
      <c r="O16" s="116"/>
      <c r="P16" s="116"/>
      <c r="Q16" s="117"/>
      <c r="R16" s="118"/>
      <c r="S16" s="114"/>
      <c r="T16" s="114"/>
      <c r="U16" s="106"/>
      <c r="V16" s="92"/>
    </row>
    <row r="17" spans="1:22" ht="38.25">
      <c r="J17" s="107" t="s">
        <v>260</v>
      </c>
      <c r="K17" s="119">
        <v>7171</v>
      </c>
      <c r="L17" s="107" t="s">
        <v>254</v>
      </c>
      <c r="M17" s="137"/>
      <c r="N17" s="106"/>
      <c r="O17" s="116"/>
      <c r="P17" s="116"/>
      <c r="Q17" s="117"/>
      <c r="R17" s="118"/>
      <c r="S17" s="114"/>
      <c r="T17" s="114"/>
      <c r="U17" s="106"/>
      <c r="V17" s="92"/>
    </row>
    <row r="18" spans="1:22" ht="38.25">
      <c r="J18" s="107" t="s">
        <v>261</v>
      </c>
      <c r="K18" s="119">
        <v>7171</v>
      </c>
      <c r="L18" s="107" t="s">
        <v>254</v>
      </c>
      <c r="M18" s="137"/>
      <c r="N18" s="106"/>
      <c r="O18" s="116"/>
      <c r="P18" s="116"/>
      <c r="Q18" s="116"/>
      <c r="R18" s="116"/>
      <c r="S18" s="114"/>
      <c r="T18" s="114"/>
      <c r="U18" s="106"/>
      <c r="V18" s="92"/>
    </row>
    <row r="19" spans="1:22" ht="33">
      <c r="J19" s="107"/>
      <c r="K19" s="120"/>
      <c r="L19" s="107"/>
      <c r="N19" s="106"/>
      <c r="O19" s="108"/>
      <c r="P19" s="121"/>
      <c r="Q19" s="121"/>
      <c r="R19" s="121"/>
      <c r="S19" s="106"/>
      <c r="T19" s="106"/>
      <c r="U19" s="106"/>
      <c r="V19" s="92"/>
    </row>
    <row r="20" spans="1:22" ht="32.25">
      <c r="J20" s="133" t="s">
        <v>262</v>
      </c>
      <c r="K20" s="134"/>
      <c r="L20" s="134"/>
      <c r="M20" s="135"/>
      <c r="N20" s="92"/>
      <c r="O20" s="106"/>
      <c r="P20" s="106"/>
      <c r="Q20" s="106"/>
      <c r="R20" s="106"/>
      <c r="S20" s="106"/>
      <c r="T20" s="106"/>
      <c r="U20" s="106"/>
      <c r="V20" s="92"/>
    </row>
    <row r="21" spans="1:22" ht="31.5">
      <c r="J21" s="107"/>
      <c r="K21" s="107"/>
      <c r="L21" s="107"/>
      <c r="N21" s="92"/>
      <c r="O21" s="92"/>
      <c r="P21" s="92"/>
      <c r="Q21" s="106"/>
      <c r="R21" s="106"/>
      <c r="S21" s="106"/>
      <c r="T21" s="106"/>
      <c r="U21" s="106"/>
      <c r="V21" s="92"/>
    </row>
    <row r="22" spans="1:22" ht="31.5">
      <c r="J22" s="122" t="s">
        <v>14</v>
      </c>
      <c r="K22" s="139">
        <f>Working!B13</f>
        <v>0.60000000000000009</v>
      </c>
      <c r="L22" s="124" t="s">
        <v>2</v>
      </c>
      <c r="M22" s="126"/>
      <c r="N22" s="92"/>
      <c r="O22" s="92"/>
      <c r="P22" s="92"/>
      <c r="Q22" s="106"/>
      <c r="R22" s="106"/>
      <c r="S22" s="106"/>
      <c r="T22" s="106"/>
      <c r="U22" s="106"/>
      <c r="V22" s="92"/>
    </row>
    <row r="23" spans="1:22" ht="31.5">
      <c r="J23" s="124"/>
      <c r="K23" s="123"/>
      <c r="L23" s="124"/>
      <c r="M23" s="125"/>
      <c r="N23" s="92"/>
      <c r="O23" s="92"/>
      <c r="P23" s="92"/>
      <c r="Q23" s="106"/>
      <c r="R23" s="92"/>
      <c r="S23" s="92"/>
      <c r="T23" s="92"/>
      <c r="U23" s="92"/>
      <c r="V23" s="92"/>
    </row>
    <row r="24" spans="1:22" ht="31.5">
      <c r="J24" s="133" t="s">
        <v>263</v>
      </c>
      <c r="K24" s="134"/>
      <c r="L24" s="134"/>
      <c r="M24" s="135"/>
      <c r="N24" s="92"/>
      <c r="O24" s="92"/>
      <c r="P24" s="92"/>
      <c r="Q24" s="102"/>
    </row>
    <row r="25" spans="1:22" ht="31.5">
      <c r="J25" s="107"/>
      <c r="K25" s="107"/>
      <c r="L25" s="107"/>
      <c r="N25" s="92"/>
      <c r="O25" s="92"/>
      <c r="P25" s="92"/>
      <c r="Q25" s="102"/>
    </row>
    <row r="26" spans="1:22" ht="36">
      <c r="J26" s="122" t="s">
        <v>264</v>
      </c>
      <c r="K26" s="123">
        <f>Working!B14</f>
        <v>15</v>
      </c>
      <c r="L26" s="124" t="s">
        <v>3</v>
      </c>
      <c r="M26" s="141" t="s">
        <v>265</v>
      </c>
      <c r="N26" s="92"/>
      <c r="O26" s="92"/>
      <c r="P26" s="92"/>
      <c r="Q26" s="102"/>
    </row>
    <row r="27" spans="1:22" ht="31.5">
      <c r="A27" s="133" t="s">
        <v>274</v>
      </c>
      <c r="B27" s="134"/>
      <c r="C27" s="134"/>
      <c r="D27" s="135"/>
      <c r="E27" s="136"/>
      <c r="F27" s="136"/>
      <c r="G27" s="135"/>
      <c r="K27" s="123"/>
      <c r="L27" s="124"/>
      <c r="M27" s="125"/>
      <c r="N27" s="92"/>
      <c r="O27" s="92"/>
      <c r="P27" s="92"/>
      <c r="Q27" s="102"/>
    </row>
    <row r="28" spans="1:22" ht="31.5">
      <c r="A28" s="107"/>
      <c r="B28" s="107"/>
      <c r="C28" s="107"/>
      <c r="J28" s="133" t="s">
        <v>268</v>
      </c>
      <c r="K28" s="134"/>
      <c r="L28" s="134"/>
      <c r="M28" s="135"/>
      <c r="N28" s="92"/>
      <c r="O28" s="92"/>
      <c r="P28" s="92"/>
      <c r="Q28" s="102"/>
    </row>
    <row r="29" spans="1:22" ht="36">
      <c r="A29" s="148" t="s">
        <v>275</v>
      </c>
      <c r="B29" s="123">
        <f>Working!B18</f>
        <v>5.4784150447237892</v>
      </c>
      <c r="C29" s="124" t="s">
        <v>20</v>
      </c>
      <c r="D29" s="126"/>
      <c r="F29" s="149"/>
      <c r="J29" s="107"/>
      <c r="K29" s="107"/>
      <c r="L29" s="107"/>
      <c r="N29" s="92"/>
      <c r="O29" s="92"/>
      <c r="P29" s="92"/>
      <c r="Q29" s="102"/>
    </row>
    <row r="30" spans="1:22" ht="32.25">
      <c r="A30" s="107"/>
      <c r="B30" s="127"/>
      <c r="C30" s="107"/>
      <c r="J30" s="142" t="s">
        <v>266</v>
      </c>
      <c r="K30" s="123">
        <f>Working!B15</f>
        <v>-6</v>
      </c>
      <c r="L30" s="124" t="s">
        <v>2</v>
      </c>
      <c r="M30" s="141" t="s">
        <v>267</v>
      </c>
      <c r="N30" s="92"/>
      <c r="O30" s="92"/>
      <c r="P30" s="92"/>
      <c r="Q30" s="102"/>
    </row>
    <row r="31" spans="1:22" ht="31.5">
      <c r="J31" s="124"/>
      <c r="K31" s="123"/>
      <c r="L31" s="124"/>
      <c r="M31" s="147" t="s">
        <v>272</v>
      </c>
      <c r="N31" s="92"/>
      <c r="O31" s="92"/>
      <c r="P31" s="92"/>
      <c r="Q31" s="102"/>
    </row>
    <row r="32" spans="1:22" ht="31.5">
      <c r="J32" s="133" t="s">
        <v>269</v>
      </c>
      <c r="K32" s="134"/>
      <c r="L32" s="134"/>
      <c r="M32" s="135"/>
      <c r="N32" s="92"/>
      <c r="O32" s="92"/>
      <c r="P32" s="92"/>
      <c r="Q32" s="102"/>
    </row>
    <row r="33" spans="1:17" ht="31.5">
      <c r="J33" s="107"/>
      <c r="K33" s="107"/>
      <c r="L33" s="107"/>
      <c r="O33" s="92"/>
      <c r="P33" s="92"/>
      <c r="Q33" s="102"/>
    </row>
    <row r="34" spans="1:17" ht="32.25">
      <c r="J34" s="142" t="s">
        <v>270</v>
      </c>
      <c r="K34" s="123">
        <f>Working!B16</f>
        <v>6</v>
      </c>
      <c r="L34" s="124" t="s">
        <v>2</v>
      </c>
      <c r="M34" s="145" t="s">
        <v>271</v>
      </c>
      <c r="Q34" s="102"/>
    </row>
    <row r="35" spans="1:17" ht="31.5">
      <c r="J35" s="162"/>
      <c r="K35" s="144"/>
      <c r="L35" s="143"/>
      <c r="M35" s="146" t="s">
        <v>273</v>
      </c>
      <c r="Q35" s="102"/>
    </row>
    <row r="36" spans="1:17" ht="31.5">
      <c r="J36" s="164"/>
      <c r="K36" s="129"/>
      <c r="L36" s="128"/>
      <c r="P36" s="102"/>
    </row>
    <row r="37" spans="1:17" ht="31.5">
      <c r="J37" s="164"/>
      <c r="K37" s="129"/>
      <c r="L37" s="130"/>
      <c r="P37" s="102"/>
    </row>
    <row r="38" spans="1:17" ht="31.5">
      <c r="J38" s="164"/>
      <c r="K38" s="107"/>
      <c r="L38" s="107"/>
      <c r="Q38" s="102"/>
    </row>
    <row r="39" spans="1:17" ht="32.25" thickBot="1">
      <c r="J39" s="163"/>
      <c r="Q39" s="102"/>
    </row>
    <row r="40" spans="1:17" ht="31.5">
      <c r="A40" s="150" t="s">
        <v>276</v>
      </c>
      <c r="B40" s="151"/>
      <c r="C40" s="152"/>
      <c r="D40" s="152"/>
      <c r="E40" s="152"/>
      <c r="F40" s="152"/>
      <c r="G40" s="152"/>
      <c r="H40" s="152"/>
      <c r="I40" s="156"/>
      <c r="J40" s="157"/>
      <c r="Q40" s="102"/>
    </row>
    <row r="41" spans="1:17" ht="32.25" thickBot="1">
      <c r="A41" s="153" t="s">
        <v>277</v>
      </c>
      <c r="B41" s="154"/>
      <c r="C41" s="155"/>
      <c r="D41" s="155"/>
      <c r="E41" s="155"/>
      <c r="F41" s="155"/>
      <c r="G41" s="155"/>
      <c r="H41" s="155"/>
      <c r="I41" s="158"/>
      <c r="J41" s="159"/>
      <c r="O41" s="131"/>
      <c r="Q41" s="102"/>
    </row>
    <row r="42" spans="1:17" ht="31.5">
      <c r="B42" s="137"/>
      <c r="J42" s="107"/>
      <c r="Q42" s="102"/>
    </row>
    <row r="43" spans="1:17" ht="23.25">
      <c r="B43" s="137"/>
      <c r="Q43" s="102"/>
    </row>
    <row r="44" spans="1:17" ht="24.75">
      <c r="B44" s="137"/>
      <c r="O44" s="132"/>
      <c r="Q44" s="102"/>
    </row>
    <row r="45" spans="1:17" ht="24">
      <c r="O45" s="132"/>
      <c r="Q45" s="102"/>
    </row>
    <row r="46" spans="1:17" ht="24">
      <c r="O46" s="132"/>
      <c r="Q46" s="102"/>
    </row>
    <row r="47" spans="1:17" ht="24">
      <c r="O47" s="132"/>
      <c r="Q47" s="102"/>
    </row>
    <row r="48" spans="1:17" ht="24">
      <c r="O48" s="132"/>
      <c r="Q48" s="102"/>
    </row>
    <row r="49" spans="15:17" ht="24">
      <c r="O49" s="132"/>
      <c r="Q49" s="102"/>
    </row>
    <row r="50" spans="15:17" ht="24">
      <c r="O50" s="132"/>
      <c r="Q50" s="102"/>
    </row>
    <row r="51" spans="15:17" ht="24">
      <c r="O51" s="132"/>
      <c r="Q51" s="102"/>
    </row>
    <row r="52" spans="15:17">
      <c r="Q52" s="102"/>
    </row>
    <row r="53" spans="15:17">
      <c r="Q53" s="102"/>
    </row>
    <row r="54" spans="15:17">
      <c r="Q54" s="102"/>
    </row>
    <row r="55" spans="15:17">
      <c r="Q55" s="102"/>
    </row>
    <row r="56" spans="15:17">
      <c r="Q56" s="102"/>
    </row>
    <row r="57" spans="15:17">
      <c r="Q57" s="102"/>
    </row>
  </sheetData>
  <sheetProtection sheet="1"/>
  <hyperlinks>
    <hyperlink ref="K5" r:id="rId1"/>
  </hyperlinks>
  <pageMargins left="0.7" right="0.7" top="0.75" bottom="0.75" header="0.3" footer="0.3"/>
  <pageSetup paperSize="9" scale="4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96"/>
  <sheetViews>
    <sheetView workbookViewId="0">
      <selection activeCell="N7" sqref="N7"/>
    </sheetView>
  </sheetViews>
  <sheetFormatPr defaultRowHeight="12.75"/>
  <cols>
    <col min="1" max="1" width="11.140625" customWidth="1"/>
    <col min="2" max="2" width="10.7109375" customWidth="1"/>
    <col min="3" max="3" width="2.85546875" customWidth="1"/>
    <col min="4" max="4" width="10.42578125" customWidth="1"/>
    <col min="5" max="5" width="10" customWidth="1"/>
    <col min="6" max="6" width="11.7109375" customWidth="1"/>
    <col min="7" max="7" width="7.5703125" customWidth="1"/>
    <col min="8" max="8" width="8.7109375" customWidth="1"/>
    <col min="9" max="9" width="12.28515625" customWidth="1"/>
    <col min="10" max="10" width="8.7109375" customWidth="1"/>
    <col min="14" max="14" width="13.7109375" bestFit="1" customWidth="1"/>
  </cols>
  <sheetData>
    <row r="2" spans="1:43" ht="27.75" customHeight="1">
      <c r="A2" s="79"/>
      <c r="B2" s="79"/>
      <c r="C2" s="79"/>
      <c r="D2" s="80" t="s">
        <v>0</v>
      </c>
      <c r="E2" s="81"/>
      <c r="F2" s="82"/>
      <c r="G2" s="82"/>
      <c r="H2" s="82"/>
      <c r="I2" s="82"/>
      <c r="J2" s="82"/>
      <c r="K2" s="1"/>
      <c r="L2" s="1"/>
      <c r="U2" s="2"/>
    </row>
    <row r="3" spans="1:43" ht="27.75" customHeight="1">
      <c r="A3" s="35"/>
      <c r="B3" s="74"/>
      <c r="C3" s="35"/>
      <c r="D3" s="36"/>
      <c r="E3" s="59"/>
      <c r="F3" s="32"/>
      <c r="G3" s="32"/>
      <c r="H3" s="32"/>
      <c r="I3" s="32"/>
      <c r="J3" s="32"/>
      <c r="K3" s="3"/>
      <c r="L3" s="3"/>
      <c r="M3" s="4"/>
      <c r="N3" s="4"/>
      <c r="O3" s="4"/>
      <c r="P3" s="4"/>
      <c r="Q3" s="4"/>
      <c r="R3" s="4"/>
      <c r="S3" s="4"/>
    </row>
    <row r="4" spans="1:43" ht="27.75" customHeight="1">
      <c r="A4" s="35" t="s">
        <v>6</v>
      </c>
      <c r="B4" s="74">
        <f>'Fig 2.5.14'!K13</f>
        <v>10</v>
      </c>
      <c r="C4" s="35" t="s">
        <v>7</v>
      </c>
      <c r="D4" s="36"/>
      <c r="E4" s="59"/>
      <c r="F4" s="32"/>
      <c r="G4" s="32"/>
      <c r="H4" s="32"/>
      <c r="I4" s="46"/>
      <c r="J4" s="32"/>
      <c r="K4" s="4"/>
      <c r="L4" s="4"/>
      <c r="M4" s="4"/>
      <c r="N4" s="4"/>
      <c r="O4" s="4"/>
      <c r="P4" s="4"/>
      <c r="Q4" s="4"/>
      <c r="R4" s="4"/>
      <c r="S4" s="4"/>
    </row>
    <row r="5" spans="1:43" ht="27.75" customHeight="1">
      <c r="A5" s="35" t="s">
        <v>5</v>
      </c>
      <c r="B5" s="74">
        <f>'Fig 2.5.14'!K14</f>
        <v>3</v>
      </c>
      <c r="C5" s="35" t="s">
        <v>1</v>
      </c>
      <c r="D5" s="36"/>
      <c r="E5" s="59"/>
      <c r="F5" s="32"/>
      <c r="G5" s="32"/>
      <c r="H5" s="32"/>
      <c r="I5" s="46"/>
      <c r="J5" s="32"/>
      <c r="K5" s="4"/>
      <c r="L5" s="4"/>
      <c r="M5" s="4"/>
      <c r="N5" s="4"/>
      <c r="O5" s="4"/>
      <c r="P5" s="4"/>
      <c r="Q5" s="4"/>
      <c r="R5" s="4"/>
      <c r="S5" s="4"/>
    </row>
    <row r="6" spans="1:43" ht="20.100000000000001" customHeight="1">
      <c r="A6" s="35" t="s">
        <v>8</v>
      </c>
      <c r="B6" s="74">
        <f>'Fig 2.5.14'!K15</f>
        <v>5</v>
      </c>
      <c r="C6" s="35" t="s">
        <v>1</v>
      </c>
      <c r="D6" s="36"/>
      <c r="E6" s="59"/>
      <c r="F6" s="32"/>
      <c r="G6" s="32"/>
      <c r="H6" s="32"/>
      <c r="I6" s="46"/>
      <c r="J6" s="32"/>
      <c r="K6" s="4"/>
      <c r="L6" s="4"/>
      <c r="M6" s="4"/>
      <c r="N6" s="4"/>
      <c r="O6" s="4"/>
      <c r="P6" s="4"/>
      <c r="Q6" s="4"/>
      <c r="R6" s="4"/>
      <c r="S6" s="4"/>
    </row>
    <row r="7" spans="1:43" ht="20.100000000000001" customHeight="1">
      <c r="A7" s="35" t="s">
        <v>9</v>
      </c>
      <c r="B7" s="140">
        <f>'Fig 2.5.14'!K18</f>
        <v>7171</v>
      </c>
      <c r="C7" s="35" t="s">
        <v>11</v>
      </c>
      <c r="D7" s="36"/>
      <c r="E7" s="59"/>
      <c r="F7" s="32"/>
      <c r="G7" s="32"/>
      <c r="H7" s="32"/>
      <c r="I7" s="46"/>
      <c r="J7" s="32"/>
      <c r="K7" s="4"/>
      <c r="L7" s="4"/>
      <c r="M7" s="4"/>
      <c r="N7" s="4"/>
      <c r="O7" s="4"/>
      <c r="P7" s="4"/>
      <c r="Q7" s="4"/>
      <c r="R7" s="4"/>
      <c r="S7" s="4"/>
    </row>
    <row r="8" spans="1:43" ht="20.100000000000001" customHeight="1">
      <c r="A8" s="35" t="s">
        <v>10</v>
      </c>
      <c r="B8" s="140">
        <f>'Fig 2.5.14'!K17</f>
        <v>7171</v>
      </c>
      <c r="C8" s="35" t="s">
        <v>12</v>
      </c>
      <c r="D8" s="36"/>
      <c r="E8" s="59"/>
      <c r="F8" s="32"/>
      <c r="G8" s="32"/>
      <c r="H8" s="32"/>
      <c r="I8" s="46"/>
      <c r="J8" s="32"/>
      <c r="K8" s="4"/>
      <c r="L8" s="4"/>
      <c r="M8" s="4"/>
      <c r="N8" s="4"/>
      <c r="O8" s="4"/>
      <c r="P8" s="4"/>
      <c r="Q8" s="4"/>
      <c r="R8" s="4"/>
      <c r="S8" s="4"/>
    </row>
    <row r="9" spans="1:43" ht="20.100000000000001" customHeight="1">
      <c r="A9" s="83" t="s">
        <v>21</v>
      </c>
      <c r="B9" s="165">
        <f>'Fig 2.5.14'!K16</f>
        <v>210000</v>
      </c>
      <c r="C9" s="166"/>
      <c r="D9" s="60" t="s">
        <v>22</v>
      </c>
      <c r="E9" s="58"/>
      <c r="F9" s="32"/>
      <c r="G9" s="32"/>
      <c r="H9" s="32"/>
      <c r="I9" s="46"/>
      <c r="J9" s="32"/>
      <c r="K9" s="4"/>
      <c r="L9" s="4"/>
      <c r="M9" s="4"/>
      <c r="N9" s="4"/>
      <c r="O9" s="4"/>
      <c r="P9" s="4"/>
      <c r="Q9" s="4"/>
      <c r="R9" s="4"/>
      <c r="S9" s="4"/>
    </row>
    <row r="10" spans="1:43" ht="20.100000000000001" customHeight="1">
      <c r="A10" s="43"/>
      <c r="B10" s="43"/>
      <c r="C10" s="43"/>
      <c r="D10" s="44"/>
      <c r="E10" s="34"/>
      <c r="F10" s="32"/>
      <c r="G10" s="32"/>
      <c r="H10" s="32"/>
      <c r="I10" s="46"/>
      <c r="J10" s="32"/>
      <c r="K10" s="4"/>
      <c r="L10" s="4"/>
      <c r="M10" s="4"/>
      <c r="N10" s="4"/>
      <c r="O10" s="4"/>
      <c r="P10" s="4"/>
      <c r="Q10" s="4"/>
      <c r="R10" s="4"/>
      <c r="S10" s="4"/>
    </row>
    <row r="11" spans="1:43" ht="20.100000000000001" customHeight="1">
      <c r="A11" s="84" t="s">
        <v>13</v>
      </c>
      <c r="B11" s="50"/>
      <c r="C11" s="50"/>
      <c r="D11" s="51"/>
      <c r="E11" s="52"/>
      <c r="F11" s="32"/>
      <c r="G11" s="32"/>
      <c r="H11" s="32"/>
      <c r="I11" s="46"/>
      <c r="J11" s="32"/>
      <c r="K11" s="4"/>
      <c r="L11" s="4"/>
      <c r="M11" s="4"/>
      <c r="N11" s="4"/>
      <c r="O11" s="4"/>
      <c r="P11" s="4"/>
      <c r="Q11" s="4"/>
      <c r="R11" s="4"/>
      <c r="S11" s="4"/>
    </row>
    <row r="12" spans="1:43" ht="20.100000000000001" customHeight="1">
      <c r="A12" s="32"/>
      <c r="B12" s="32"/>
      <c r="C12" s="32"/>
      <c r="D12" s="33"/>
      <c r="E12" s="34"/>
      <c r="F12" s="32"/>
      <c r="G12" s="32"/>
      <c r="H12" s="32"/>
      <c r="I12" s="46"/>
      <c r="J12" s="32"/>
      <c r="K12" s="4"/>
      <c r="L12" s="4"/>
      <c r="M12" s="4"/>
      <c r="N12" s="4"/>
      <c r="O12" s="4"/>
      <c r="P12" s="4"/>
      <c r="Q12" s="4"/>
      <c r="R12" s="4"/>
      <c r="S12" s="4"/>
    </row>
    <row r="13" spans="1:43" ht="25.5">
      <c r="A13" s="50" t="s">
        <v>14</v>
      </c>
      <c r="B13" s="53">
        <f>B5*B7/B6/B8</f>
        <v>0.60000000000000009</v>
      </c>
      <c r="C13" s="54"/>
      <c r="D13" s="55"/>
      <c r="E13" s="34"/>
      <c r="F13" s="32"/>
      <c r="G13" s="32"/>
      <c r="H13" s="32"/>
      <c r="I13" s="46"/>
      <c r="J13" s="32"/>
      <c r="K13" s="4"/>
      <c r="L13" s="4"/>
      <c r="M13" s="4"/>
      <c r="N13" s="161" t="s">
        <v>279</v>
      </c>
      <c r="O13" s="161"/>
      <c r="P13" s="161"/>
      <c r="Q13" s="161"/>
      <c r="R13" s="4"/>
      <c r="S13" s="4"/>
    </row>
    <row r="14" spans="1:43" ht="20.100000000000001" customHeight="1">
      <c r="A14" s="56" t="s">
        <v>15</v>
      </c>
      <c r="B14" s="56">
        <f>B4*B5/2</f>
        <v>15</v>
      </c>
      <c r="C14" s="56" t="s">
        <v>3</v>
      </c>
      <c r="D14" s="57"/>
      <c r="E14" s="38"/>
      <c r="F14" s="42"/>
      <c r="G14" s="42"/>
      <c r="H14" s="42"/>
      <c r="I14" s="47"/>
      <c r="J14" s="42"/>
      <c r="K14" s="4"/>
      <c r="L14" s="4"/>
      <c r="M14" s="4"/>
      <c r="N14" s="4"/>
      <c r="O14" s="4"/>
      <c r="P14" s="4"/>
      <c r="Q14" s="4"/>
      <c r="R14" s="4"/>
      <c r="S14" s="4"/>
    </row>
    <row r="15" spans="1:43" ht="20.100000000000001" customHeight="1">
      <c r="A15" s="56" t="s">
        <v>16</v>
      </c>
      <c r="B15" s="56">
        <f>-B4*B5/B6</f>
        <v>-6</v>
      </c>
      <c r="C15" s="56" t="s">
        <v>2</v>
      </c>
      <c r="D15" s="57"/>
      <c r="E15" s="38"/>
      <c r="F15" s="43"/>
      <c r="G15" s="42"/>
      <c r="H15" s="42"/>
      <c r="I15" s="47"/>
      <c r="J15" s="42"/>
      <c r="K15" s="4"/>
      <c r="L15" s="4"/>
      <c r="M15" s="75" t="s">
        <v>244</v>
      </c>
      <c r="N15" s="76" t="s">
        <v>139</v>
      </c>
      <c r="O15" s="76">
        <v>37</v>
      </c>
      <c r="P15" s="76">
        <v>304.39999999999998</v>
      </c>
      <c r="Q15" s="76">
        <v>123.4</v>
      </c>
      <c r="R15" s="76">
        <v>7.1</v>
      </c>
      <c r="S15" s="76">
        <v>10.7</v>
      </c>
      <c r="T15" s="76">
        <v>8.9</v>
      </c>
      <c r="U15" s="76">
        <v>265.2</v>
      </c>
      <c r="V15" s="76">
        <v>5.77</v>
      </c>
      <c r="W15" s="76">
        <v>37.4</v>
      </c>
      <c r="X15" s="76">
        <v>7171</v>
      </c>
      <c r="Y15" s="76">
        <v>336</v>
      </c>
      <c r="Z15" s="76">
        <v>12.3</v>
      </c>
      <c r="AA15" s="76">
        <v>2.67</v>
      </c>
      <c r="AB15" s="76">
        <v>471</v>
      </c>
      <c r="AC15" s="76">
        <v>54.5</v>
      </c>
      <c r="AD15" s="76">
        <v>539</v>
      </c>
      <c r="AE15" s="76">
        <v>85.4</v>
      </c>
      <c r="AF15" s="76">
        <v>0.872</v>
      </c>
      <c r="AG15" s="76">
        <v>29.7</v>
      </c>
      <c r="AH15" s="76">
        <v>7.1999999999999995E-2</v>
      </c>
      <c r="AI15" s="76">
        <v>14.8</v>
      </c>
      <c r="AJ15" s="76">
        <v>47.2</v>
      </c>
      <c r="AK15" s="77"/>
      <c r="AL15" s="77"/>
      <c r="AM15" s="77"/>
      <c r="AN15" s="77"/>
      <c r="AO15" s="77"/>
      <c r="AP15" s="77"/>
      <c r="AQ15" s="77"/>
    </row>
    <row r="16" spans="1:43" ht="20.100000000000001" customHeight="1">
      <c r="A16" s="56" t="s">
        <v>17</v>
      </c>
      <c r="B16" s="56">
        <f>-B15</f>
        <v>6</v>
      </c>
      <c r="C16" s="56" t="s">
        <v>2</v>
      </c>
      <c r="D16" s="57"/>
      <c r="E16" s="38"/>
      <c r="F16" s="42"/>
      <c r="G16" s="42"/>
      <c r="H16" s="42"/>
      <c r="I16" s="47"/>
      <c r="J16" s="42"/>
      <c r="K16" s="4"/>
      <c r="L16" s="4"/>
      <c r="M16" s="75"/>
      <c r="N16" s="75"/>
      <c r="O16" s="75"/>
      <c r="P16" s="75"/>
      <c r="Q16" s="75"/>
      <c r="R16" s="75"/>
      <c r="S16" s="75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1:43" ht="20.100000000000001" customHeight="1">
      <c r="A17" s="56" t="s">
        <v>18</v>
      </c>
      <c r="B17" s="56">
        <f>B4/2</f>
        <v>5</v>
      </c>
      <c r="C17" s="56" t="s">
        <v>2</v>
      </c>
      <c r="D17" s="57"/>
      <c r="E17" s="38"/>
      <c r="F17" s="42"/>
      <c r="G17" s="160"/>
      <c r="H17" s="42"/>
      <c r="I17" s="47"/>
      <c r="J17" s="42"/>
      <c r="K17" s="4"/>
      <c r="L17" s="4"/>
      <c r="M17" s="75" t="s">
        <v>243</v>
      </c>
      <c r="N17" s="76" t="s">
        <v>139</v>
      </c>
      <c r="O17" s="76">
        <v>37</v>
      </c>
      <c r="P17" s="76">
        <v>304.39999999999998</v>
      </c>
      <c r="Q17" s="76">
        <v>123.4</v>
      </c>
      <c r="R17" s="76">
        <v>7.1</v>
      </c>
      <c r="S17" s="76">
        <v>10.7</v>
      </c>
      <c r="T17" s="76">
        <v>8.9</v>
      </c>
      <c r="U17" s="76">
        <v>265.2</v>
      </c>
      <c r="V17" s="76">
        <v>5.77</v>
      </c>
      <c r="W17" s="76">
        <v>37.4</v>
      </c>
      <c r="X17" s="76">
        <v>7171</v>
      </c>
      <c r="Y17" s="76">
        <v>336</v>
      </c>
      <c r="Z17" s="76">
        <v>12.3</v>
      </c>
      <c r="AA17" s="76">
        <v>2.67</v>
      </c>
      <c r="AB17" s="76">
        <v>471</v>
      </c>
      <c r="AC17" s="76">
        <v>54.5</v>
      </c>
      <c r="AD17" s="76">
        <v>539</v>
      </c>
      <c r="AE17" s="76">
        <v>85.4</v>
      </c>
      <c r="AF17" s="76">
        <v>0.872</v>
      </c>
      <c r="AG17" s="76">
        <v>29.7</v>
      </c>
      <c r="AH17" s="76">
        <v>7.1999999999999995E-2</v>
      </c>
      <c r="AI17" s="76">
        <v>14.8</v>
      </c>
      <c r="AJ17" s="76">
        <v>47.2</v>
      </c>
      <c r="AK17" s="77"/>
      <c r="AL17" s="77"/>
      <c r="AM17" s="77"/>
      <c r="AN17" s="77"/>
      <c r="AO17" s="77"/>
      <c r="AP17" s="77"/>
      <c r="AQ17" s="77"/>
    </row>
    <row r="18" spans="1:43" ht="20.100000000000001" customHeight="1">
      <c r="A18" s="56" t="s">
        <v>19</v>
      </c>
      <c r="B18" s="78">
        <f>B4*1000*(B5*1000)^3*(1/2/B13+1)/6/B9/B8/10000</f>
        <v>5.4784150447237892</v>
      </c>
      <c r="C18" s="56" t="s">
        <v>20</v>
      </c>
      <c r="D18" s="57"/>
      <c r="E18" s="38"/>
      <c r="F18" s="42"/>
      <c r="G18" s="160"/>
      <c r="H18" s="42"/>
      <c r="I18" s="47"/>
      <c r="J18" s="42"/>
      <c r="K18" s="4"/>
      <c r="L18" s="4"/>
      <c r="M18" s="4"/>
      <c r="N18" s="4"/>
      <c r="O18" s="4"/>
      <c r="P18" s="4"/>
      <c r="Q18" s="4"/>
      <c r="R18" s="4"/>
      <c r="S18" s="4"/>
    </row>
    <row r="19" spans="1:43" ht="20.100000000000001" customHeight="1">
      <c r="A19" s="42"/>
      <c r="B19" s="42"/>
      <c r="C19" s="42"/>
      <c r="D19" s="37"/>
      <c r="E19" s="38"/>
      <c r="F19" s="37"/>
      <c r="G19" s="160"/>
      <c r="H19" s="42"/>
      <c r="I19" s="48"/>
      <c r="J19" s="42"/>
      <c r="K19" s="4"/>
      <c r="L19" s="4"/>
      <c r="M19" s="4"/>
      <c r="N19" s="4"/>
      <c r="O19" s="4"/>
      <c r="P19" s="4"/>
      <c r="Q19" s="4"/>
      <c r="R19" s="4"/>
      <c r="S19" s="4"/>
    </row>
    <row r="20" spans="1:43" ht="20.100000000000001" customHeight="1">
      <c r="A20" s="50" t="s">
        <v>244</v>
      </c>
      <c r="B20" s="50"/>
      <c r="C20" s="56"/>
      <c r="D20" s="57"/>
      <c r="E20" s="38"/>
      <c r="F20" s="37"/>
      <c r="G20" s="160"/>
      <c r="H20" s="42"/>
      <c r="I20" s="49"/>
      <c r="J20" s="42"/>
      <c r="K20" s="4"/>
      <c r="L20" s="4"/>
      <c r="M20" s="4"/>
      <c r="N20" s="4"/>
      <c r="O20" s="3"/>
      <c r="P20" s="4"/>
      <c r="Q20" s="4"/>
      <c r="R20" s="4"/>
      <c r="S20" s="4"/>
    </row>
    <row r="21" spans="1:43" ht="20.100000000000001" customHeight="1">
      <c r="A21" s="50" t="str">
        <f>N15</f>
        <v>305x127x37</v>
      </c>
      <c r="B21" s="50"/>
      <c r="C21" s="50" t="s">
        <v>245</v>
      </c>
      <c r="D21" s="51"/>
      <c r="E21" s="38"/>
      <c r="F21" s="37"/>
      <c r="G21" s="160"/>
      <c r="H21" s="42"/>
      <c r="I21" s="49"/>
      <c r="J21" s="42"/>
      <c r="K21" s="4"/>
      <c r="L21" s="4"/>
      <c r="M21" s="4"/>
      <c r="N21" s="4"/>
      <c r="O21" s="4"/>
      <c r="P21" s="4"/>
      <c r="Q21" s="4"/>
      <c r="R21" s="4"/>
      <c r="S21" s="4"/>
    </row>
    <row r="22" spans="1:43" ht="20.100000000000001" customHeight="1">
      <c r="A22" s="50" t="s">
        <v>243</v>
      </c>
      <c r="B22" s="50"/>
      <c r="C22" s="56"/>
      <c r="D22" s="57"/>
      <c r="E22" s="38"/>
      <c r="F22" s="37"/>
      <c r="G22" s="39"/>
      <c r="H22" s="42"/>
      <c r="I22" s="49"/>
      <c r="J22" s="42"/>
      <c r="K22" s="4"/>
      <c r="L22" s="4"/>
      <c r="M22" s="4"/>
      <c r="N22" s="4"/>
      <c r="O22" s="4"/>
      <c r="P22" s="4"/>
      <c r="Q22" s="4"/>
      <c r="R22" s="4"/>
      <c r="S22" s="4"/>
    </row>
    <row r="23" spans="1:43" ht="20.100000000000001" customHeight="1">
      <c r="A23" s="50" t="str">
        <f>N17</f>
        <v>305x127x37</v>
      </c>
      <c r="B23" s="50"/>
      <c r="C23" s="50" t="s">
        <v>245</v>
      </c>
      <c r="D23" s="70"/>
      <c r="E23" s="38"/>
      <c r="F23" s="45"/>
      <c r="G23" s="42"/>
      <c r="H23" s="45"/>
      <c r="I23" s="47"/>
      <c r="J23" s="42"/>
      <c r="K23" s="4"/>
      <c r="L23" s="4"/>
      <c r="M23" s="4"/>
      <c r="N23" s="4"/>
      <c r="O23" s="4"/>
      <c r="P23" s="4"/>
      <c r="Q23" s="4"/>
      <c r="R23" s="4"/>
      <c r="S23" s="4"/>
    </row>
    <row r="24" spans="1:43" ht="20.100000000000001" customHeight="1">
      <c r="A24" s="42"/>
      <c r="B24" s="42"/>
      <c r="C24" s="42"/>
      <c r="D24" s="37"/>
      <c r="E24" s="38"/>
      <c r="F24" s="37"/>
      <c r="G24" s="42"/>
      <c r="H24" s="42"/>
      <c r="I24" s="49"/>
      <c r="J24" s="42"/>
      <c r="K24" s="4"/>
      <c r="L24" s="4"/>
      <c r="M24" s="4"/>
      <c r="N24" s="4"/>
      <c r="O24" s="4"/>
      <c r="P24" s="4"/>
      <c r="Q24" s="4"/>
      <c r="R24" s="4"/>
      <c r="S24" s="4"/>
    </row>
    <row r="25" spans="1:43" ht="20.100000000000001" customHeight="1">
      <c r="A25" s="71" t="s">
        <v>246</v>
      </c>
      <c r="B25" s="71"/>
      <c r="C25" s="71"/>
      <c r="D25" s="72"/>
      <c r="E25" s="73">
        <f>O15*B6+O17*B5*2</f>
        <v>407</v>
      </c>
      <c r="F25" s="72" t="s">
        <v>247</v>
      </c>
      <c r="G25" s="42"/>
      <c r="H25" s="42"/>
      <c r="I25" s="47"/>
      <c r="J25" s="42"/>
      <c r="K25" s="4"/>
      <c r="L25" s="4"/>
      <c r="M25" s="4"/>
      <c r="N25" s="4"/>
      <c r="O25" s="4"/>
      <c r="P25" s="4"/>
      <c r="Q25" s="4"/>
      <c r="R25" s="4"/>
      <c r="S25" s="4"/>
    </row>
    <row r="26" spans="1:43" ht="20.100000000000001" customHeight="1">
      <c r="A26" s="42"/>
      <c r="B26" s="42"/>
      <c r="C26" s="42"/>
      <c r="D26" s="37"/>
      <c r="E26" s="38"/>
      <c r="F26" s="37"/>
      <c r="G26" s="42"/>
      <c r="H26" s="42"/>
      <c r="I26" s="49"/>
      <c r="J26" s="42"/>
      <c r="K26" s="4"/>
      <c r="L26" s="4"/>
      <c r="M26" s="4"/>
      <c r="N26" s="4"/>
      <c r="O26" s="4"/>
      <c r="P26" s="4"/>
      <c r="Q26" s="4"/>
      <c r="R26" s="4"/>
      <c r="S26" s="4"/>
    </row>
    <row r="27" spans="1:43" ht="20.100000000000001" customHeight="1">
      <c r="A27" s="42"/>
      <c r="B27" s="37"/>
      <c r="C27" s="42"/>
      <c r="D27" s="37"/>
      <c r="E27" s="38"/>
      <c r="F27" s="37"/>
      <c r="G27" s="42"/>
      <c r="H27" s="42"/>
      <c r="I27" s="47"/>
      <c r="J27" s="42"/>
      <c r="K27" s="4"/>
      <c r="L27" s="4"/>
      <c r="M27" s="4"/>
      <c r="N27" s="4"/>
      <c r="O27" s="4"/>
      <c r="P27" s="4"/>
      <c r="Q27" s="4"/>
      <c r="R27" s="4"/>
      <c r="S27" s="4"/>
    </row>
    <row r="28" spans="1:43" ht="20.100000000000001" customHeight="1">
      <c r="A28" s="42"/>
      <c r="B28" s="42"/>
      <c r="C28" s="42"/>
      <c r="D28" s="37"/>
      <c r="E28" s="38"/>
      <c r="F28" s="42"/>
      <c r="G28" s="42"/>
      <c r="H28" s="42"/>
      <c r="I28" s="47"/>
      <c r="J28" s="42"/>
      <c r="K28" s="4"/>
      <c r="L28" s="4"/>
      <c r="M28" s="4"/>
      <c r="N28" s="4"/>
      <c r="O28" s="4"/>
      <c r="P28" s="4"/>
      <c r="Q28" s="4"/>
      <c r="R28" s="4"/>
      <c r="S28" s="4"/>
    </row>
    <row r="29" spans="1:43" ht="20.100000000000001" customHeight="1">
      <c r="A29" s="42"/>
      <c r="B29" s="42"/>
      <c r="C29" s="42"/>
      <c r="D29" s="37"/>
      <c r="E29" s="38"/>
      <c r="F29" s="39"/>
      <c r="G29" s="42"/>
      <c r="H29" s="42"/>
      <c r="I29" s="47"/>
      <c r="J29" s="42"/>
      <c r="K29" s="4"/>
      <c r="L29" s="4"/>
      <c r="M29" s="4"/>
      <c r="N29" s="4"/>
      <c r="O29" s="4"/>
      <c r="P29" s="4"/>
      <c r="Q29" s="4"/>
      <c r="R29" s="4"/>
      <c r="S29" s="4"/>
    </row>
    <row r="30" spans="1:43" ht="20.100000000000001" customHeight="1">
      <c r="A30" s="42"/>
      <c r="B30" s="42"/>
      <c r="C30" s="42"/>
      <c r="D30" s="37"/>
      <c r="E30" s="38"/>
      <c r="F30" s="42"/>
      <c r="G30" s="42"/>
      <c r="H30" s="42"/>
      <c r="I30" s="47"/>
      <c r="J30" s="42"/>
      <c r="K30" s="4"/>
      <c r="L30" s="4"/>
      <c r="M30" s="4"/>
      <c r="N30" s="4"/>
      <c r="O30" s="4"/>
      <c r="P30" s="4"/>
      <c r="Q30" s="4"/>
      <c r="R30" s="4"/>
      <c r="S30" s="4"/>
    </row>
    <row r="31" spans="1:43" ht="20.100000000000001" customHeight="1">
      <c r="A31" s="42"/>
      <c r="B31" s="42"/>
      <c r="C31" s="42"/>
      <c r="D31" s="37"/>
      <c r="E31" s="38"/>
      <c r="F31" s="39"/>
      <c r="G31" s="42"/>
      <c r="H31" s="42"/>
      <c r="I31" s="47"/>
      <c r="J31" s="42"/>
      <c r="K31" s="4"/>
      <c r="L31" s="4"/>
      <c r="M31" s="4"/>
      <c r="N31" s="4"/>
      <c r="O31" s="4"/>
      <c r="P31" s="4"/>
      <c r="Q31" s="4"/>
      <c r="R31" s="4"/>
      <c r="S31" s="4"/>
    </row>
    <row r="32" spans="1:43" ht="20.100000000000001" customHeight="1">
      <c r="A32" s="42"/>
      <c r="B32" s="42"/>
      <c r="C32" s="42"/>
      <c r="D32" s="37"/>
      <c r="E32" s="38"/>
      <c r="F32" s="39"/>
      <c r="G32" s="42"/>
      <c r="H32" s="42"/>
      <c r="I32" s="47"/>
      <c r="J32" s="42"/>
      <c r="L32" s="4"/>
      <c r="M32" s="4"/>
      <c r="N32" s="4"/>
      <c r="O32" s="4"/>
      <c r="P32" s="4"/>
      <c r="Q32" s="4"/>
      <c r="R32" s="4"/>
      <c r="S32" s="4"/>
    </row>
    <row r="33" spans="1:19" ht="20.100000000000001" customHeight="1">
      <c r="A33" s="42"/>
      <c r="B33" s="42"/>
      <c r="C33" s="42"/>
      <c r="D33" s="37"/>
      <c r="E33" s="38"/>
      <c r="F33" s="39"/>
      <c r="G33" s="42"/>
      <c r="H33" s="42"/>
      <c r="I33" s="47"/>
      <c r="J33" s="85"/>
      <c r="K33" s="4"/>
      <c r="L33" s="4"/>
      <c r="M33" s="4"/>
      <c r="N33" s="4"/>
      <c r="O33" s="4"/>
      <c r="P33" s="4"/>
      <c r="Q33" s="4"/>
      <c r="R33" s="4"/>
      <c r="S33" s="4"/>
    </row>
    <row r="34" spans="1:19" ht="20.100000000000001" customHeight="1">
      <c r="A34" s="42"/>
      <c r="B34" s="42"/>
      <c r="C34" s="42"/>
      <c r="D34" s="37"/>
      <c r="E34" s="38"/>
      <c r="F34" s="42"/>
      <c r="G34" s="42"/>
      <c r="H34" s="42"/>
      <c r="I34" s="47"/>
      <c r="J34" s="86"/>
      <c r="K34" s="4"/>
      <c r="L34" s="4"/>
      <c r="M34" s="4"/>
      <c r="N34" s="4"/>
      <c r="O34" s="4"/>
      <c r="P34" s="4"/>
      <c r="Q34" s="4"/>
      <c r="R34" s="4"/>
      <c r="S34" s="4"/>
    </row>
    <row r="35" spans="1:19" ht="20.100000000000001" customHeight="1">
      <c r="A35" s="42"/>
      <c r="B35" s="42"/>
      <c r="C35" s="42"/>
      <c r="D35" s="37"/>
      <c r="E35" s="38"/>
      <c r="F35" s="39"/>
      <c r="G35" s="42"/>
      <c r="H35" s="42"/>
      <c r="I35" s="47"/>
      <c r="J35" s="85"/>
      <c r="K35" s="4"/>
      <c r="L35" s="4"/>
      <c r="M35" s="4"/>
      <c r="N35" s="4"/>
      <c r="O35" s="4"/>
      <c r="P35" s="4"/>
      <c r="Q35" s="4"/>
      <c r="R35" s="4"/>
      <c r="S35" s="4"/>
    </row>
    <row r="36" spans="1:19" ht="20.100000000000001" customHeight="1">
      <c r="A36" s="42"/>
      <c r="B36" s="42"/>
      <c r="C36" s="42"/>
      <c r="D36" s="37"/>
      <c r="E36" s="38"/>
      <c r="F36" s="42"/>
      <c r="G36" s="42"/>
      <c r="H36" s="42"/>
      <c r="I36" s="47"/>
      <c r="J36" s="86"/>
      <c r="K36" s="4"/>
      <c r="L36" s="4"/>
      <c r="M36" s="4"/>
      <c r="N36" s="4"/>
      <c r="O36" s="4"/>
      <c r="P36" s="4"/>
      <c r="Q36" s="4"/>
      <c r="R36" s="4"/>
      <c r="S36" s="4"/>
    </row>
    <row r="37" spans="1:19" ht="20.100000000000001" customHeight="1">
      <c r="A37" s="42"/>
      <c r="B37" s="42"/>
      <c r="C37" s="42"/>
      <c r="D37" s="37"/>
      <c r="E37" s="40"/>
      <c r="F37" s="42"/>
      <c r="G37" s="41"/>
      <c r="H37" s="42"/>
      <c r="I37" s="41"/>
      <c r="J37" s="42"/>
      <c r="K37" s="4"/>
      <c r="L37" s="4"/>
      <c r="M37" s="4"/>
      <c r="N37" s="4"/>
      <c r="O37" s="4"/>
      <c r="P37" s="4"/>
      <c r="Q37" s="4"/>
      <c r="R37" s="4"/>
      <c r="S37" s="4"/>
    </row>
    <row r="38" spans="1:19" ht="20.100000000000001" customHeight="1">
      <c r="A38" s="42"/>
      <c r="B38" s="42"/>
      <c r="C38" s="42"/>
      <c r="D38" s="37"/>
      <c r="E38" s="38"/>
      <c r="F38" s="42"/>
      <c r="G38" s="39"/>
      <c r="H38" s="39"/>
      <c r="I38" s="39"/>
      <c r="J38" s="42"/>
      <c r="K38" s="4"/>
      <c r="L38" s="4"/>
      <c r="M38" s="4"/>
      <c r="N38" s="4"/>
      <c r="O38" s="4"/>
      <c r="P38" s="4"/>
      <c r="Q38" s="4"/>
      <c r="R38" s="4"/>
      <c r="S38" s="4"/>
    </row>
    <row r="39" spans="1:19" ht="20.100000000000001" customHeight="1">
      <c r="A39" s="30"/>
      <c r="B39" s="27"/>
      <c r="C39" s="27"/>
      <c r="D39" s="28"/>
      <c r="E39" s="29"/>
      <c r="F39" s="26"/>
      <c r="G39" s="31"/>
      <c r="H39" s="31"/>
      <c r="I39" s="31"/>
      <c r="J39" s="26"/>
      <c r="K39" s="4"/>
      <c r="L39" s="4"/>
      <c r="M39" s="4"/>
      <c r="N39" s="4"/>
      <c r="O39" s="4"/>
      <c r="P39" s="4"/>
      <c r="Q39" s="4"/>
      <c r="R39" s="4"/>
      <c r="S39" s="4"/>
    </row>
    <row r="40" spans="1:19" ht="20.100000000000001" customHeight="1">
      <c r="A40" s="7"/>
      <c r="B40" s="6"/>
      <c r="C40" s="6"/>
      <c r="D40" s="6"/>
      <c r="E40" s="6"/>
      <c r="F40" s="10"/>
      <c r="G40" s="10"/>
      <c r="H40" s="10"/>
      <c r="I40" s="11"/>
      <c r="J40" s="12"/>
      <c r="K40" s="4"/>
      <c r="L40" s="4"/>
      <c r="M40" s="4"/>
      <c r="N40" s="4"/>
      <c r="O40" s="4"/>
      <c r="P40" s="4"/>
      <c r="Q40" s="4"/>
      <c r="R40" s="4"/>
      <c r="S40" s="4"/>
    </row>
    <row r="41" spans="1:19" ht="20.100000000000001" customHeight="1">
      <c r="A41" s="7"/>
      <c r="B41" s="7"/>
      <c r="C41" s="7"/>
      <c r="D41" s="6"/>
      <c r="E41" s="9"/>
      <c r="F41" s="10"/>
      <c r="G41" s="10"/>
      <c r="H41" s="10"/>
      <c r="I41" s="11"/>
      <c r="J41" s="12"/>
      <c r="K41" s="13" t="s">
        <v>4</v>
      </c>
      <c r="L41" s="4"/>
      <c r="M41" s="4"/>
      <c r="N41" s="4"/>
      <c r="O41" s="4"/>
      <c r="P41" s="4"/>
      <c r="Q41" s="4"/>
      <c r="R41" s="4"/>
      <c r="S41" s="4"/>
    </row>
    <row r="42" spans="1:19" ht="20.100000000000001" customHeight="1">
      <c r="A42" s="7"/>
      <c r="B42" s="7"/>
      <c r="C42" s="7"/>
      <c r="D42" s="8"/>
      <c r="E42" s="9"/>
      <c r="F42" s="10"/>
      <c r="G42" s="10"/>
      <c r="H42" s="10"/>
      <c r="I42" s="18"/>
      <c r="J42" s="19"/>
      <c r="K42" s="4"/>
      <c r="L42" s="4"/>
      <c r="M42" s="4"/>
      <c r="N42" s="4"/>
      <c r="O42" s="4"/>
      <c r="P42" s="4"/>
      <c r="Q42" s="4"/>
      <c r="R42" s="4"/>
      <c r="S42" s="4"/>
    </row>
    <row r="43" spans="1:19" ht="20.100000000000001" customHeight="1">
      <c r="A43" s="7"/>
      <c r="B43" s="7"/>
      <c r="C43" s="7"/>
      <c r="D43" s="8"/>
      <c r="E43" s="9"/>
      <c r="F43" s="10"/>
      <c r="G43" s="10"/>
      <c r="H43" s="10"/>
      <c r="I43" s="11"/>
      <c r="J43" s="12"/>
      <c r="K43" s="17"/>
      <c r="L43" s="4"/>
      <c r="M43" s="4"/>
      <c r="N43" s="4"/>
      <c r="O43" s="4"/>
      <c r="P43" s="4"/>
      <c r="Q43" s="4"/>
      <c r="R43" s="4"/>
      <c r="S43" s="4"/>
    </row>
    <row r="44" spans="1:19" ht="20.100000000000001" customHeight="1">
      <c r="A44" s="7"/>
      <c r="B44" s="7"/>
      <c r="C44" s="7"/>
      <c r="D44" s="8"/>
      <c r="E44" s="9"/>
      <c r="F44" s="10"/>
      <c r="G44" s="10"/>
      <c r="H44" s="10"/>
      <c r="I44" s="11"/>
      <c r="J44" s="12"/>
      <c r="K44" s="4"/>
      <c r="L44" s="4"/>
      <c r="M44" s="4"/>
      <c r="N44" s="4"/>
      <c r="O44" s="4"/>
      <c r="P44" s="4"/>
      <c r="Q44" s="4"/>
      <c r="R44" s="4"/>
      <c r="S44" s="4"/>
    </row>
    <row r="45" spans="1:19" ht="20.100000000000001" customHeight="1">
      <c r="A45" s="5"/>
      <c r="B45" s="7"/>
      <c r="C45" s="7"/>
      <c r="D45" s="8"/>
      <c r="E45" s="9"/>
      <c r="F45" s="10"/>
      <c r="G45" s="10"/>
      <c r="H45" s="10"/>
      <c r="I45" s="11"/>
      <c r="J45" s="12"/>
      <c r="K45" s="4"/>
      <c r="L45" s="4"/>
      <c r="M45" s="4"/>
      <c r="N45" s="4"/>
      <c r="O45" s="4"/>
      <c r="P45" s="4"/>
      <c r="Q45" s="4"/>
      <c r="R45" s="4"/>
      <c r="S45" s="4"/>
    </row>
    <row r="46" spans="1:19" ht="20.100000000000001" customHeight="1">
      <c r="A46" s="7"/>
      <c r="B46" s="7"/>
      <c r="C46" s="7"/>
      <c r="D46" s="8"/>
      <c r="E46" s="9"/>
      <c r="F46" s="10"/>
      <c r="G46" s="10"/>
      <c r="H46" s="10"/>
      <c r="I46" s="11"/>
      <c r="J46" s="12"/>
      <c r="K46" s="4"/>
      <c r="L46" s="14">
        <v>0.26384709694602271</v>
      </c>
      <c r="M46" s="15">
        <v>3411.0665245792725</v>
      </c>
      <c r="N46" s="13" t="s">
        <v>4</v>
      </c>
      <c r="O46" s="16">
        <v>35.042601913221823</v>
      </c>
      <c r="P46" s="4"/>
      <c r="Q46" s="4"/>
      <c r="R46" s="4"/>
      <c r="S46" s="4"/>
    </row>
    <row r="47" spans="1:19" ht="20.100000000000001" customHeight="1">
      <c r="A47" s="6"/>
      <c r="B47" s="7"/>
      <c r="C47" s="7"/>
      <c r="D47" s="8"/>
      <c r="E47" s="9"/>
      <c r="F47" s="10"/>
      <c r="G47" s="10"/>
      <c r="H47" s="10"/>
      <c r="I47" s="11"/>
      <c r="J47" s="12"/>
      <c r="K47" s="4"/>
      <c r="L47" s="4"/>
      <c r="M47" s="4"/>
      <c r="N47" s="4"/>
      <c r="O47" s="4"/>
      <c r="P47" s="4"/>
      <c r="Q47" s="4"/>
      <c r="R47" s="4"/>
      <c r="S47" s="4"/>
    </row>
    <row r="48" spans="1:19" ht="20.100000000000001" customHeight="1">
      <c r="A48" s="6"/>
      <c r="B48" s="7"/>
      <c r="C48" s="7"/>
      <c r="D48" s="8"/>
      <c r="E48" s="9"/>
      <c r="F48" s="10"/>
      <c r="G48" s="10"/>
      <c r="H48" s="10"/>
      <c r="I48" s="11"/>
      <c r="J48" s="12"/>
      <c r="K48" s="4"/>
      <c r="L48" s="4"/>
      <c r="M48" s="4"/>
      <c r="N48" s="4"/>
      <c r="O48" s="4"/>
      <c r="P48" s="4"/>
      <c r="Q48" s="4"/>
      <c r="R48" s="4"/>
      <c r="S48" s="4"/>
    </row>
    <row r="49" spans="1:19" ht="20.100000000000001" customHeight="1">
      <c r="A49" s="6"/>
      <c r="B49" s="7"/>
      <c r="C49" s="7"/>
      <c r="D49" s="8"/>
      <c r="E49" s="9"/>
      <c r="F49" s="10"/>
      <c r="G49" s="10"/>
      <c r="H49" s="10"/>
      <c r="I49" s="18"/>
      <c r="J49" s="19"/>
      <c r="K49" s="4"/>
      <c r="L49" s="4"/>
      <c r="M49" s="4"/>
      <c r="N49" s="4"/>
      <c r="O49" s="4"/>
      <c r="P49" s="4"/>
      <c r="Q49" s="4"/>
      <c r="R49" s="4"/>
      <c r="S49" s="4"/>
    </row>
    <row r="50" spans="1:19" ht="20.100000000000001" customHeight="1">
      <c r="A50" s="6"/>
      <c r="B50" s="7"/>
      <c r="C50" s="7"/>
      <c r="D50" s="8"/>
      <c r="E50" s="9"/>
      <c r="F50" s="10"/>
      <c r="G50" s="10"/>
      <c r="H50" s="10"/>
      <c r="I50" s="11"/>
      <c r="J50" s="12"/>
      <c r="K50" s="4"/>
      <c r="L50" s="4"/>
      <c r="M50" s="4"/>
      <c r="N50" s="4"/>
      <c r="O50" s="4"/>
      <c r="P50" s="4"/>
      <c r="Q50" s="4"/>
      <c r="R50" s="4"/>
      <c r="S50" s="4"/>
    </row>
    <row r="51" spans="1:19" ht="20.100000000000001" customHeight="1">
      <c r="A51" s="6"/>
      <c r="B51" s="7"/>
      <c r="C51" s="7"/>
      <c r="D51" s="8"/>
      <c r="E51" s="9"/>
      <c r="F51" s="10"/>
      <c r="G51" s="10"/>
      <c r="H51" s="10"/>
      <c r="I51" s="11"/>
      <c r="J51" s="12"/>
      <c r="K51" s="4"/>
      <c r="L51" s="4"/>
      <c r="M51" s="4"/>
      <c r="N51" s="4"/>
      <c r="O51" s="4"/>
      <c r="P51" s="4"/>
      <c r="Q51" s="4"/>
      <c r="R51" s="4"/>
      <c r="S51" s="4"/>
    </row>
    <row r="52" spans="1:19" ht="20.100000000000001" customHeight="1">
      <c r="A52" s="6"/>
      <c r="B52" s="7"/>
      <c r="C52" s="7"/>
      <c r="D52" s="8"/>
      <c r="E52" s="9"/>
      <c r="F52" s="10"/>
      <c r="G52" s="10"/>
      <c r="H52" s="10"/>
      <c r="I52" s="11"/>
      <c r="J52" s="12"/>
      <c r="K52" s="17"/>
      <c r="L52" s="4"/>
      <c r="M52" s="4"/>
      <c r="N52" s="4"/>
      <c r="O52" s="4"/>
      <c r="P52" s="4"/>
      <c r="Q52" s="4"/>
      <c r="R52" s="4"/>
      <c r="S52" s="4"/>
    </row>
    <row r="53" spans="1:19" ht="20.100000000000001" customHeight="1">
      <c r="A53" s="6"/>
      <c r="B53" s="7"/>
      <c r="C53" s="7"/>
      <c r="D53" s="8"/>
      <c r="E53" s="9"/>
      <c r="F53" s="10"/>
      <c r="G53" s="10"/>
      <c r="H53" s="10"/>
      <c r="I53" s="18"/>
      <c r="J53" s="19"/>
      <c r="K53" s="17"/>
      <c r="L53" s="4"/>
      <c r="M53" s="4"/>
      <c r="N53" s="4"/>
      <c r="O53" s="4"/>
      <c r="P53" s="4"/>
      <c r="Q53" s="4"/>
      <c r="R53" s="4"/>
      <c r="S53" s="4"/>
    </row>
    <row r="54" spans="1:19" ht="20.100000000000001" customHeight="1">
      <c r="A54" s="6"/>
      <c r="B54" s="7"/>
      <c r="C54" s="7"/>
      <c r="D54" s="8"/>
      <c r="E54" s="9"/>
      <c r="F54" s="10"/>
      <c r="G54" s="10"/>
      <c r="H54" s="10"/>
      <c r="I54" s="12"/>
      <c r="J54" s="12"/>
      <c r="K54" s="4"/>
      <c r="L54" s="4"/>
      <c r="M54" s="4"/>
      <c r="N54" s="4"/>
      <c r="O54" s="4"/>
      <c r="P54" s="4"/>
      <c r="Q54" s="4"/>
      <c r="R54" s="4"/>
      <c r="S54" s="4"/>
    </row>
    <row r="55" spans="1:19" ht="20.100000000000001" customHeight="1">
      <c r="A55" s="6"/>
      <c r="B55" s="7"/>
      <c r="C55" s="7"/>
      <c r="D55" s="8"/>
      <c r="E55" s="9"/>
      <c r="F55" s="10"/>
      <c r="G55" s="10"/>
      <c r="H55" s="10"/>
      <c r="I55" s="10"/>
      <c r="J55" s="10"/>
      <c r="K55" s="4"/>
      <c r="L55" s="4"/>
      <c r="M55" s="4"/>
      <c r="N55" s="4"/>
      <c r="O55" s="4"/>
      <c r="P55" s="4"/>
      <c r="Q55" s="4"/>
      <c r="R55" s="4"/>
      <c r="S55" s="4"/>
    </row>
    <row r="56" spans="1:19" ht="20.100000000000001" customHeight="1">
      <c r="A56" s="6"/>
      <c r="B56" s="7"/>
      <c r="C56" s="7"/>
      <c r="D56" s="8"/>
      <c r="E56" s="9"/>
      <c r="F56" s="10"/>
      <c r="G56" s="10"/>
      <c r="H56" s="10"/>
      <c r="I56" s="10"/>
      <c r="J56" s="10"/>
      <c r="K56" s="4"/>
      <c r="L56" s="4"/>
      <c r="M56" s="4"/>
      <c r="N56" s="4"/>
      <c r="O56" s="4"/>
      <c r="P56" s="4"/>
      <c r="Q56" s="4"/>
      <c r="R56" s="4"/>
      <c r="S56" s="4"/>
    </row>
    <row r="57" spans="1:19" ht="20.100000000000001" customHeight="1">
      <c r="A57" s="6"/>
      <c r="B57" s="7"/>
      <c r="C57" s="7"/>
      <c r="D57" s="8"/>
      <c r="E57" s="9"/>
      <c r="F57" s="10"/>
      <c r="G57" s="10"/>
      <c r="H57" s="10"/>
      <c r="I57" s="10"/>
      <c r="J57" s="10"/>
      <c r="K57" s="4"/>
      <c r="L57" s="4"/>
      <c r="M57" s="4"/>
      <c r="N57" s="4"/>
      <c r="O57" s="4"/>
      <c r="P57" s="4"/>
      <c r="Q57" s="4"/>
      <c r="R57" s="4"/>
      <c r="S57" s="4"/>
    </row>
    <row r="58" spans="1:19" ht="20.100000000000001" customHeight="1">
      <c r="A58" s="6"/>
      <c r="B58" s="7"/>
      <c r="C58" s="7"/>
      <c r="D58" s="8"/>
      <c r="E58" s="9"/>
      <c r="F58" s="10"/>
      <c r="G58" s="10"/>
      <c r="H58" s="10"/>
      <c r="I58" s="10"/>
      <c r="J58" s="10"/>
      <c r="K58" s="4"/>
      <c r="L58" s="4"/>
      <c r="M58" s="4"/>
      <c r="N58" s="4"/>
      <c r="O58" s="4"/>
      <c r="P58" s="4"/>
      <c r="Q58" s="4"/>
      <c r="R58" s="4"/>
      <c r="S58" s="4"/>
    </row>
    <row r="59" spans="1:19" ht="20.100000000000001" customHeight="1">
      <c r="A59" s="6"/>
      <c r="B59" s="7"/>
      <c r="C59" s="7"/>
      <c r="D59" s="8"/>
      <c r="E59" s="9"/>
      <c r="F59" s="10"/>
      <c r="G59" s="10"/>
      <c r="H59" s="10"/>
      <c r="I59" s="10"/>
      <c r="J59" s="10"/>
      <c r="K59" s="4"/>
      <c r="L59" s="4"/>
      <c r="M59" s="4"/>
      <c r="N59" s="4"/>
      <c r="O59" s="4"/>
      <c r="P59" s="4"/>
      <c r="Q59" s="4"/>
      <c r="R59" s="4"/>
      <c r="S59" s="4"/>
    </row>
    <row r="60" spans="1:19" ht="20.100000000000001" customHeight="1">
      <c r="A60" s="20"/>
      <c r="B60" s="21"/>
      <c r="C60" s="21"/>
      <c r="D60" s="22"/>
      <c r="E60" s="23"/>
      <c r="F60" s="10"/>
      <c r="G60" s="10"/>
      <c r="H60" s="10"/>
      <c r="I60" s="10"/>
      <c r="J60" s="24"/>
      <c r="K60" s="4"/>
      <c r="L60" s="4"/>
      <c r="M60" s="4"/>
      <c r="N60" s="4"/>
      <c r="O60" s="4"/>
      <c r="P60" s="4"/>
      <c r="Q60" s="4"/>
      <c r="R60" s="4"/>
      <c r="S60" s="4"/>
    </row>
    <row r="61" spans="1:19" ht="20.100000000000001" customHeight="1">
      <c r="A61" s="20"/>
      <c r="B61" s="21"/>
      <c r="C61" s="21"/>
      <c r="D61" s="22"/>
      <c r="E61" s="23"/>
      <c r="F61" s="10"/>
      <c r="G61" s="10"/>
      <c r="H61" s="10"/>
      <c r="I61" s="10"/>
      <c r="J61" s="24"/>
      <c r="K61" s="4"/>
      <c r="L61" s="4"/>
      <c r="M61" s="4"/>
      <c r="N61" s="4"/>
      <c r="O61" s="4"/>
      <c r="P61" s="4"/>
      <c r="Q61" s="4"/>
      <c r="R61" s="4"/>
      <c r="S61" s="4"/>
    </row>
    <row r="62" spans="1:19" ht="20.100000000000001" customHeight="1">
      <c r="A62" s="20"/>
      <c r="B62" s="21"/>
      <c r="C62" s="21"/>
      <c r="D62" s="22"/>
      <c r="E62" s="23"/>
      <c r="F62" s="10"/>
      <c r="G62" s="10"/>
      <c r="H62" s="10"/>
      <c r="I62" s="10"/>
      <c r="J62" s="24"/>
      <c r="K62" s="4"/>
      <c r="L62" s="4"/>
      <c r="M62" s="4"/>
      <c r="N62" s="4"/>
      <c r="O62" s="4"/>
      <c r="P62" s="4"/>
      <c r="Q62" s="4"/>
      <c r="R62" s="4"/>
      <c r="S62" s="4"/>
    </row>
    <row r="63" spans="1:19" ht="20.100000000000001" customHeight="1">
      <c r="A63" s="20"/>
      <c r="B63" s="21"/>
      <c r="C63" s="21"/>
      <c r="D63" s="22"/>
      <c r="E63" s="23"/>
      <c r="F63" s="10"/>
      <c r="G63" s="10"/>
      <c r="H63" s="10"/>
      <c r="I63" s="10"/>
      <c r="J63" s="24"/>
      <c r="K63" s="4"/>
      <c r="L63" s="4"/>
      <c r="M63" s="4"/>
      <c r="N63" s="4"/>
      <c r="O63" s="4"/>
      <c r="P63" s="4"/>
      <c r="Q63" s="4"/>
      <c r="R63" s="4"/>
      <c r="S63" s="4"/>
    </row>
    <row r="64" spans="1:19" ht="20.100000000000001" customHeight="1">
      <c r="A64" s="20"/>
      <c r="B64" s="21"/>
      <c r="C64" s="21"/>
      <c r="D64" s="22"/>
      <c r="E64" s="23"/>
      <c r="F64" s="10"/>
      <c r="G64" s="10"/>
      <c r="H64" s="10"/>
      <c r="I64" s="10"/>
      <c r="J64" s="24"/>
      <c r="K64" s="4"/>
      <c r="L64" s="4"/>
      <c r="M64" s="4"/>
      <c r="N64" s="4"/>
      <c r="O64" s="4"/>
      <c r="P64" s="4"/>
      <c r="Q64" s="4"/>
      <c r="R64" s="4"/>
      <c r="S64" s="4"/>
    </row>
    <row r="65" spans="1:19" ht="20.100000000000001" customHeight="1">
      <c r="A65" s="20"/>
      <c r="B65" s="21"/>
      <c r="C65" s="21"/>
      <c r="D65" s="22"/>
      <c r="E65" s="23"/>
      <c r="F65" s="10"/>
      <c r="G65" s="10"/>
      <c r="H65" s="10"/>
      <c r="I65" s="10"/>
      <c r="J65" s="24"/>
      <c r="K65" s="4"/>
      <c r="L65" s="4"/>
      <c r="M65" s="4"/>
      <c r="N65" s="4"/>
      <c r="O65" s="4"/>
      <c r="P65" s="4"/>
      <c r="Q65" s="4"/>
      <c r="R65" s="4"/>
      <c r="S65" s="4"/>
    </row>
    <row r="66" spans="1:19" ht="20.100000000000001" customHeight="1">
      <c r="A66" s="20"/>
      <c r="B66" s="21"/>
      <c r="C66" s="21"/>
      <c r="D66" s="22"/>
      <c r="E66" s="23"/>
      <c r="F66" s="10"/>
      <c r="G66" s="10"/>
      <c r="H66" s="10"/>
      <c r="I66" s="10"/>
      <c r="J66" s="24"/>
      <c r="K66" s="4"/>
      <c r="L66" s="4"/>
      <c r="M66" s="4"/>
      <c r="N66" s="4"/>
      <c r="O66" s="4"/>
      <c r="P66" s="4"/>
      <c r="Q66" s="4"/>
      <c r="R66" s="4"/>
      <c r="S66" s="4"/>
    </row>
    <row r="67" spans="1:19" ht="20.100000000000001" customHeight="1">
      <c r="A67" s="20"/>
      <c r="B67" s="21"/>
      <c r="C67" s="21"/>
      <c r="D67" s="22"/>
      <c r="E67" s="23"/>
      <c r="F67" s="10"/>
      <c r="G67" s="10"/>
      <c r="H67" s="10"/>
      <c r="I67" s="10"/>
      <c r="J67" s="24"/>
      <c r="K67" s="4"/>
      <c r="L67" s="4"/>
      <c r="M67" s="4"/>
      <c r="N67" s="4"/>
      <c r="O67" s="4"/>
      <c r="P67" s="4"/>
      <c r="Q67" s="4"/>
      <c r="R67" s="4"/>
      <c r="S67" s="4"/>
    </row>
    <row r="68" spans="1:19" ht="20.100000000000001" customHeight="1">
      <c r="A68" s="20"/>
      <c r="B68" s="21"/>
      <c r="C68" s="21"/>
      <c r="D68" s="22"/>
      <c r="E68" s="23"/>
      <c r="F68" s="10"/>
      <c r="G68" s="10"/>
      <c r="H68" s="10"/>
      <c r="I68" s="10"/>
      <c r="J68" s="2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 customHeight="1">
      <c r="A69" s="20"/>
      <c r="B69" s="21"/>
      <c r="C69" s="21"/>
      <c r="D69" s="22"/>
      <c r="E69" s="23"/>
      <c r="F69" s="10"/>
      <c r="G69" s="10"/>
      <c r="H69" s="10"/>
      <c r="I69" s="10"/>
      <c r="J69" s="2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 customHeight="1">
      <c r="K70" s="4"/>
      <c r="L70" s="4"/>
      <c r="M70" s="4"/>
      <c r="N70" s="4"/>
      <c r="O70" s="4"/>
      <c r="P70" s="4"/>
      <c r="Q70" s="4"/>
      <c r="R70" s="4"/>
      <c r="S70" s="4"/>
    </row>
    <row r="71" spans="1:19" ht="12.75" customHeight="1">
      <c r="K71" s="4"/>
      <c r="L71" s="4"/>
      <c r="M71" s="4"/>
      <c r="N71" s="4"/>
      <c r="O71" s="4"/>
      <c r="P71" s="4"/>
      <c r="Q71" s="4"/>
      <c r="R71" s="4"/>
      <c r="S71" s="4"/>
    </row>
    <row r="72" spans="1:19" ht="12.75" customHeight="1">
      <c r="K72" s="4"/>
      <c r="L72" s="4"/>
      <c r="M72" s="4"/>
      <c r="N72" s="4"/>
      <c r="O72" s="4"/>
      <c r="P72" s="4"/>
      <c r="Q72" s="4"/>
      <c r="R72" s="4"/>
      <c r="S72" s="4"/>
    </row>
    <row r="73" spans="1:19" ht="12.75" customHeight="1">
      <c r="K73" s="4"/>
      <c r="L73" s="4"/>
      <c r="M73" s="4"/>
      <c r="N73" s="4"/>
      <c r="O73" s="4"/>
      <c r="P73" s="4"/>
      <c r="Q73" s="4"/>
      <c r="R73" s="4"/>
      <c r="S73" s="4"/>
    </row>
    <row r="74" spans="1:19" ht="12.75" customHeight="1">
      <c r="K74" s="4"/>
      <c r="L74" s="4"/>
      <c r="M74" s="4"/>
      <c r="N74" s="4"/>
      <c r="O74" s="4"/>
      <c r="P74" s="4"/>
      <c r="Q74" s="4"/>
      <c r="R74" s="4"/>
      <c r="S74" s="4"/>
    </row>
    <row r="75" spans="1:19" ht="12.75" customHeight="1">
      <c r="K75" s="4"/>
      <c r="L75" s="4"/>
      <c r="M75" s="4"/>
      <c r="N75" s="4"/>
      <c r="O75" s="4"/>
      <c r="P75" s="4"/>
      <c r="Q75" s="4"/>
      <c r="R75" s="4"/>
      <c r="S75" s="4"/>
    </row>
    <row r="76" spans="1:19" ht="12.75" customHeight="1">
      <c r="K76" s="4"/>
      <c r="L76" s="4"/>
      <c r="M76" s="4"/>
      <c r="N76" s="4"/>
      <c r="O76" s="4"/>
      <c r="P76" s="4"/>
      <c r="Q76" s="4"/>
      <c r="R76" s="4"/>
      <c r="S76" s="4"/>
    </row>
    <row r="77" spans="1:19" ht="12.75" customHeight="1">
      <c r="K77" s="4"/>
      <c r="L77" s="4"/>
      <c r="M77" s="4"/>
      <c r="N77" s="4"/>
      <c r="O77" s="4"/>
      <c r="P77" s="4"/>
      <c r="Q77" s="4"/>
      <c r="R77" s="4"/>
      <c r="S77" s="4"/>
    </row>
    <row r="78" spans="1:19" ht="12.75" customHeight="1">
      <c r="K78" s="4"/>
      <c r="L78" s="4"/>
      <c r="M78" s="4"/>
      <c r="N78" s="4"/>
      <c r="O78" s="4"/>
      <c r="P78" s="4"/>
      <c r="Q78" s="4"/>
      <c r="R78" s="4"/>
      <c r="S78" s="4"/>
    </row>
    <row r="79" spans="1:19" ht="12.75" customHeight="1">
      <c r="K79" s="4"/>
      <c r="L79" s="4"/>
      <c r="M79" s="4"/>
      <c r="N79" s="4"/>
      <c r="O79" s="4"/>
      <c r="P79" s="4"/>
      <c r="Q79" s="4"/>
      <c r="R79" s="4"/>
      <c r="S79" s="4"/>
    </row>
    <row r="80" spans="1:19" ht="12.75" customHeight="1">
      <c r="K80" s="4"/>
      <c r="L80" s="4"/>
      <c r="M80" s="4"/>
      <c r="N80" s="4"/>
      <c r="O80" s="4"/>
      <c r="P80" s="4"/>
      <c r="Q80" s="4"/>
      <c r="R80" s="4"/>
      <c r="S80" s="4"/>
    </row>
    <row r="81" spans="11:19" ht="12.75" customHeight="1">
      <c r="K81" s="4"/>
      <c r="L81" s="4"/>
      <c r="M81" s="4"/>
      <c r="N81" s="4"/>
      <c r="O81" s="4"/>
      <c r="P81" s="4"/>
      <c r="Q81" s="4"/>
      <c r="R81" s="4"/>
      <c r="S81" s="4"/>
    </row>
    <row r="82" spans="11:19" ht="12.75" customHeight="1">
      <c r="K82" s="4"/>
      <c r="L82" s="4"/>
      <c r="M82" s="4"/>
      <c r="N82" s="4"/>
      <c r="O82" s="4"/>
      <c r="P82" s="4"/>
      <c r="Q82" s="4"/>
      <c r="R82" s="4"/>
      <c r="S82" s="4"/>
    </row>
    <row r="83" spans="11:19" ht="12.75" customHeight="1">
      <c r="K83" s="4"/>
      <c r="L83" s="4"/>
      <c r="M83" s="4"/>
      <c r="N83" s="4"/>
      <c r="O83" s="4"/>
      <c r="P83" s="4"/>
      <c r="Q83" s="4"/>
      <c r="R83" s="4"/>
      <c r="S83" s="4"/>
    </row>
    <row r="84" spans="11:19" ht="12.75" customHeight="1">
      <c r="K84" s="4"/>
      <c r="L84" s="4"/>
      <c r="M84" s="4"/>
      <c r="N84" s="4"/>
      <c r="O84" s="4"/>
      <c r="P84" s="4"/>
      <c r="Q84" s="4"/>
      <c r="R84" s="4"/>
      <c r="S84" s="4"/>
    </row>
    <row r="85" spans="11:19" ht="12.75" customHeight="1">
      <c r="K85" s="4"/>
      <c r="L85" s="4"/>
      <c r="M85" s="4"/>
      <c r="N85" s="4"/>
      <c r="O85" s="4"/>
      <c r="P85" s="4"/>
      <c r="Q85" s="4"/>
      <c r="R85" s="4"/>
      <c r="S85" s="4"/>
    </row>
    <row r="86" spans="11:19" ht="12.75" customHeight="1">
      <c r="K86" s="4"/>
      <c r="L86" s="4"/>
      <c r="M86" s="4"/>
      <c r="N86" s="4"/>
      <c r="O86" s="4"/>
      <c r="P86" s="4"/>
      <c r="Q86" s="4"/>
      <c r="R86" s="4"/>
      <c r="S86" s="4"/>
    </row>
    <row r="87" spans="11:19" ht="12.75" customHeight="1">
      <c r="K87" s="4"/>
      <c r="L87" s="4"/>
      <c r="M87" s="4"/>
      <c r="N87" s="4"/>
      <c r="O87" s="4"/>
      <c r="P87" s="4"/>
      <c r="Q87" s="4"/>
      <c r="R87" s="4"/>
      <c r="S87" s="4"/>
    </row>
    <row r="88" spans="11:19" ht="12.75" customHeight="1">
      <c r="L88" s="4"/>
      <c r="M88" s="4"/>
      <c r="N88" s="4"/>
      <c r="O88" s="4"/>
      <c r="P88" s="4"/>
      <c r="Q88" s="4"/>
      <c r="R88" s="4"/>
      <c r="S88" s="4"/>
    </row>
    <row r="89" spans="11:19" ht="12.75" customHeight="1">
      <c r="K89" s="4"/>
      <c r="L89" s="4"/>
      <c r="M89" s="4"/>
      <c r="N89" s="4"/>
      <c r="O89" s="4"/>
      <c r="P89" s="4"/>
      <c r="Q89" s="4"/>
      <c r="R89" s="4"/>
      <c r="S89" s="4"/>
    </row>
    <row r="90" spans="11:19" ht="12.75" customHeight="1">
      <c r="K90" s="4"/>
      <c r="L90" s="4"/>
      <c r="M90" s="4"/>
      <c r="N90" s="4"/>
      <c r="O90" s="4"/>
      <c r="P90" s="4"/>
      <c r="Q90" s="4"/>
      <c r="R90" s="4"/>
      <c r="S90" s="4"/>
    </row>
    <row r="91" spans="11:19" ht="12.75" customHeight="1">
      <c r="K91" s="4"/>
      <c r="L91" s="4"/>
      <c r="M91" s="4"/>
      <c r="N91" s="4"/>
      <c r="O91" s="4"/>
      <c r="P91" s="4"/>
      <c r="Q91" s="4"/>
      <c r="R91" s="4"/>
      <c r="S91" s="4"/>
    </row>
    <row r="92" spans="11:19" ht="12.75" customHeight="1">
      <c r="K92" s="4"/>
      <c r="L92" s="4"/>
      <c r="M92" s="4"/>
      <c r="N92" s="4"/>
      <c r="O92" s="4"/>
      <c r="P92" s="4"/>
      <c r="Q92" s="4"/>
      <c r="R92" s="4"/>
      <c r="S92" s="4"/>
    </row>
    <row r="93" spans="11:19" ht="12.75" customHeight="1">
      <c r="K93" s="4"/>
      <c r="L93" s="4"/>
      <c r="M93" s="4"/>
      <c r="N93" s="4"/>
      <c r="O93" s="4"/>
      <c r="P93" s="4"/>
      <c r="Q93" s="4"/>
      <c r="R93" s="4"/>
      <c r="S93" s="4"/>
    </row>
    <row r="94" spans="11:19" ht="12.75" customHeight="1">
      <c r="K94" s="4"/>
      <c r="L94" s="4"/>
      <c r="M94" s="4"/>
      <c r="N94" s="4"/>
      <c r="O94" s="4"/>
      <c r="P94" s="4"/>
      <c r="Q94" s="4"/>
      <c r="R94" s="4"/>
      <c r="S94" s="4"/>
    </row>
    <row r="95" spans="11:19" ht="12.75" customHeight="1">
      <c r="K95" s="4"/>
      <c r="L95" s="4"/>
      <c r="M95" s="4"/>
      <c r="N95" s="4"/>
      <c r="O95" s="4"/>
      <c r="P95" s="4"/>
      <c r="Q95" s="4"/>
      <c r="R95" s="4"/>
      <c r="S95" s="4"/>
    </row>
    <row r="96" spans="11:19" ht="12.75" customHeight="1">
      <c r="K96" s="4"/>
      <c r="L96" s="4"/>
      <c r="M96" s="4"/>
      <c r="N96" s="4"/>
      <c r="O96" s="4"/>
      <c r="P96" s="4"/>
      <c r="Q96" s="4"/>
      <c r="R96" s="4"/>
      <c r="S96" s="4"/>
    </row>
    <row r="97" spans="11:23" ht="12.75" customHeight="1">
      <c r="K97" s="4"/>
      <c r="L97" s="4"/>
      <c r="M97" s="4"/>
      <c r="N97" s="4"/>
      <c r="O97" s="4"/>
      <c r="P97" s="4"/>
      <c r="Q97" s="4"/>
      <c r="R97" s="4"/>
      <c r="S97" s="4"/>
    </row>
    <row r="98" spans="11:23" ht="12.75" customHeight="1">
      <c r="K98" s="4"/>
      <c r="L98" s="4"/>
      <c r="M98" s="4"/>
      <c r="N98" s="4"/>
      <c r="O98" s="4"/>
      <c r="P98" s="4"/>
      <c r="Q98" s="4"/>
      <c r="R98" s="4"/>
      <c r="S98" s="4"/>
    </row>
    <row r="99" spans="11:23" ht="12.75" customHeight="1">
      <c r="K99" s="4"/>
      <c r="L99" s="4"/>
      <c r="M99" s="4"/>
      <c r="N99" s="4"/>
      <c r="O99" s="4"/>
      <c r="P99" s="4"/>
      <c r="Q99" s="4"/>
      <c r="R99" s="4"/>
      <c r="S99" s="4"/>
    </row>
    <row r="100" spans="11:23" ht="12.75" customHeight="1">
      <c r="K100" s="4"/>
      <c r="L100" s="4"/>
      <c r="M100" s="4"/>
      <c r="N100" s="4"/>
      <c r="O100" s="4"/>
      <c r="P100" s="4"/>
      <c r="Q100" s="4"/>
      <c r="R100" s="4"/>
      <c r="S100" s="4"/>
    </row>
    <row r="101" spans="11:23" ht="12.75" customHeight="1">
      <c r="K101" s="4"/>
      <c r="L101" s="4"/>
      <c r="M101" s="4"/>
      <c r="N101" s="4"/>
      <c r="O101" s="4"/>
      <c r="P101" s="4"/>
      <c r="Q101" s="4"/>
      <c r="R101" s="4"/>
      <c r="S101" s="4"/>
    </row>
    <row r="102" spans="11:23" ht="12.75" customHeight="1">
      <c r="K102" s="4"/>
      <c r="L102" s="4"/>
      <c r="M102" s="4"/>
      <c r="N102" s="4"/>
      <c r="O102" s="4"/>
      <c r="P102" s="4"/>
      <c r="Q102" s="4"/>
      <c r="R102" s="4"/>
      <c r="S102" s="4"/>
    </row>
    <row r="103" spans="11:23" ht="12.75" customHeight="1">
      <c r="K103" s="4"/>
      <c r="L103" s="4"/>
      <c r="M103" s="4"/>
      <c r="N103" s="4"/>
      <c r="O103" s="4"/>
      <c r="P103" s="4"/>
      <c r="Q103" s="4"/>
      <c r="R103" s="4"/>
      <c r="S103" s="4"/>
    </row>
    <row r="104" spans="11:23" ht="12.75" customHeight="1">
      <c r="K104" s="4"/>
      <c r="L104" s="4"/>
      <c r="M104" s="4"/>
      <c r="N104" s="4"/>
      <c r="O104" s="4"/>
      <c r="P104" s="4"/>
      <c r="Q104" s="4"/>
      <c r="R104" s="4"/>
      <c r="S104" s="4"/>
      <c r="T104" s="25"/>
      <c r="U104" s="25"/>
      <c r="V104" s="25"/>
      <c r="W104" s="25"/>
    </row>
    <row r="105" spans="11:23" ht="12.75" customHeight="1">
      <c r="K105" s="4"/>
      <c r="L105" s="4"/>
      <c r="M105" s="4"/>
      <c r="N105" s="4"/>
      <c r="O105" s="4"/>
      <c r="P105" s="4"/>
      <c r="Q105" s="4"/>
      <c r="R105" s="4"/>
      <c r="S105" s="4"/>
      <c r="T105" s="25"/>
      <c r="U105" s="25"/>
      <c r="V105" s="25"/>
      <c r="W105" s="25"/>
    </row>
    <row r="106" spans="11:23" ht="12.75" customHeight="1">
      <c r="K106" s="4"/>
      <c r="L106" s="4"/>
      <c r="M106" s="4"/>
      <c r="N106" s="4"/>
      <c r="O106" s="4"/>
      <c r="P106" s="4"/>
      <c r="Q106" s="4"/>
      <c r="R106" s="4"/>
      <c r="S106" s="4"/>
      <c r="T106" s="25"/>
      <c r="U106" s="25"/>
      <c r="V106" s="25"/>
      <c r="W106" s="25"/>
    </row>
    <row r="107" spans="11:23" ht="12.75" customHeight="1">
      <c r="K107" s="4"/>
      <c r="L107" s="4"/>
      <c r="M107" s="4"/>
      <c r="N107" s="4"/>
      <c r="O107" s="4"/>
      <c r="P107" s="4"/>
      <c r="Q107" s="4"/>
      <c r="R107" s="4"/>
      <c r="S107" s="4"/>
      <c r="T107" s="25"/>
      <c r="U107" s="25"/>
      <c r="V107" s="25"/>
      <c r="W107" s="25"/>
    </row>
    <row r="108" spans="11:23" ht="12.75" customHeight="1">
      <c r="K108" s="4"/>
      <c r="L108" s="4"/>
      <c r="M108" s="4"/>
      <c r="N108" s="4"/>
      <c r="O108" s="4"/>
      <c r="P108" s="4"/>
      <c r="Q108" s="4"/>
      <c r="R108" s="4"/>
      <c r="S108" s="4"/>
      <c r="T108" s="25"/>
      <c r="U108" s="25"/>
      <c r="V108" s="25"/>
      <c r="W108" s="25"/>
    </row>
    <row r="109" spans="11:23" ht="12.75" customHeight="1">
      <c r="K109" s="4"/>
      <c r="L109" s="4"/>
      <c r="M109" s="4"/>
      <c r="N109" s="4"/>
      <c r="O109" s="4"/>
      <c r="P109" s="4"/>
      <c r="Q109" s="4"/>
      <c r="R109" s="4"/>
      <c r="S109" s="4"/>
      <c r="T109" s="25"/>
      <c r="U109" s="25"/>
      <c r="V109" s="25"/>
      <c r="W109" s="25"/>
    </row>
    <row r="110" spans="11:23" ht="12.75" customHeight="1">
      <c r="K110" s="4"/>
      <c r="L110" s="4"/>
      <c r="M110" s="4"/>
      <c r="N110" s="4"/>
      <c r="O110" s="4"/>
      <c r="P110" s="4"/>
      <c r="Q110" s="4"/>
      <c r="R110" s="4"/>
      <c r="S110" s="4"/>
    </row>
    <row r="111" spans="11:23" ht="12.75" customHeight="1">
      <c r="K111" s="4"/>
      <c r="L111" s="4"/>
      <c r="M111" s="4"/>
      <c r="N111" s="4"/>
      <c r="O111" s="4"/>
      <c r="P111" s="4"/>
      <c r="Q111" s="4"/>
      <c r="R111" s="4"/>
      <c r="S111" s="4"/>
    </row>
    <row r="112" spans="11:23" ht="12.75" customHeight="1">
      <c r="K112" s="4"/>
      <c r="L112" s="4"/>
      <c r="M112" s="4"/>
      <c r="N112" s="4"/>
      <c r="O112" s="4"/>
      <c r="P112" s="4"/>
      <c r="Q112" s="4"/>
      <c r="R112" s="4"/>
      <c r="S112" s="4"/>
    </row>
    <row r="113" spans="11:19" ht="12.75" customHeight="1">
      <c r="K113" s="4"/>
      <c r="L113" s="4"/>
      <c r="M113" s="4"/>
      <c r="N113" s="4"/>
      <c r="O113" s="4"/>
      <c r="P113" s="4"/>
      <c r="Q113" s="4"/>
      <c r="R113" s="4"/>
      <c r="S113" s="4"/>
    </row>
    <row r="114" spans="11:19" ht="12.75" customHeight="1">
      <c r="K114" s="4"/>
      <c r="L114" s="4"/>
      <c r="M114" s="4"/>
      <c r="N114" s="4"/>
      <c r="O114" s="4"/>
      <c r="P114" s="4"/>
      <c r="Q114" s="4"/>
      <c r="R114" s="4"/>
      <c r="S114" s="4"/>
    </row>
    <row r="115" spans="11:19" ht="12.75" customHeight="1">
      <c r="K115" s="4"/>
      <c r="L115" s="4"/>
      <c r="M115" s="4"/>
      <c r="N115" s="4"/>
      <c r="O115" s="4"/>
      <c r="P115" s="4"/>
      <c r="Q115" s="4"/>
      <c r="R115" s="4"/>
      <c r="S115" s="4"/>
    </row>
    <row r="116" spans="11:19" ht="12.75" customHeight="1">
      <c r="K116" s="4"/>
      <c r="L116" s="4"/>
      <c r="M116" s="4"/>
      <c r="N116" s="4"/>
      <c r="O116" s="4"/>
      <c r="P116" s="4"/>
      <c r="Q116" s="4"/>
      <c r="R116" s="4"/>
      <c r="S116" s="4"/>
    </row>
    <row r="117" spans="11:19" ht="12.75" customHeight="1">
      <c r="K117" s="4"/>
      <c r="L117" s="4"/>
      <c r="M117" s="4"/>
      <c r="N117" s="4"/>
      <c r="O117" s="4"/>
      <c r="P117" s="4"/>
      <c r="Q117" s="4"/>
      <c r="R117" s="4"/>
      <c r="S117" s="4"/>
    </row>
    <row r="118" spans="11:19" ht="12.75" customHeight="1">
      <c r="K118" s="4"/>
      <c r="L118" s="4"/>
      <c r="M118" s="4"/>
      <c r="N118" s="4"/>
      <c r="O118" s="4"/>
      <c r="P118" s="4"/>
      <c r="Q118" s="4"/>
      <c r="R118" s="4"/>
      <c r="S118" s="4"/>
    </row>
    <row r="119" spans="11:19" ht="12.75" customHeight="1">
      <c r="K119" s="4"/>
      <c r="L119" s="4"/>
      <c r="M119" s="4"/>
      <c r="N119" s="4"/>
      <c r="O119" s="4"/>
      <c r="P119" s="4"/>
      <c r="Q119" s="4"/>
      <c r="R119" s="4"/>
      <c r="S119" s="4"/>
    </row>
    <row r="120" spans="11:19">
      <c r="K120" s="4"/>
      <c r="L120" s="4"/>
      <c r="M120" s="4"/>
      <c r="N120" s="4"/>
      <c r="O120" s="4"/>
      <c r="P120" s="4"/>
      <c r="Q120" s="4"/>
      <c r="R120" s="4"/>
      <c r="S120" s="4"/>
    </row>
    <row r="121" spans="11:19">
      <c r="K121" s="4"/>
      <c r="L121" s="4"/>
      <c r="M121" s="4"/>
      <c r="N121" s="4"/>
      <c r="O121" s="4"/>
      <c r="P121" s="4"/>
      <c r="Q121" s="4"/>
      <c r="R121" s="4"/>
      <c r="S121" s="4"/>
    </row>
    <row r="122" spans="11:19">
      <c r="K122" s="4"/>
      <c r="L122" s="4"/>
      <c r="M122" s="4"/>
      <c r="N122" s="4"/>
      <c r="O122" s="4"/>
      <c r="P122" s="4"/>
      <c r="Q122" s="4"/>
      <c r="R122" s="4"/>
      <c r="S122" s="4"/>
    </row>
    <row r="123" spans="11:19">
      <c r="K123" s="4"/>
      <c r="L123" s="4"/>
      <c r="M123" s="4"/>
      <c r="N123" s="4"/>
      <c r="O123" s="4"/>
      <c r="P123" s="4"/>
      <c r="Q123" s="4"/>
      <c r="R123" s="4"/>
      <c r="S123" s="4"/>
    </row>
    <row r="124" spans="11:19">
      <c r="K124" s="4"/>
      <c r="L124" s="4"/>
      <c r="M124" s="4"/>
      <c r="N124" s="4"/>
      <c r="O124" s="4"/>
      <c r="P124" s="4"/>
      <c r="Q124" s="4"/>
      <c r="R124" s="4"/>
      <c r="S124" s="4"/>
    </row>
    <row r="125" spans="11:19">
      <c r="K125" s="4"/>
      <c r="L125" s="4"/>
      <c r="M125" s="4"/>
      <c r="N125" s="4"/>
      <c r="O125" s="4"/>
      <c r="P125" s="4"/>
      <c r="Q125" s="4"/>
      <c r="R125" s="4"/>
      <c r="S125" s="4"/>
    </row>
    <row r="126" spans="11:19">
      <c r="K126" s="4"/>
      <c r="L126" s="4"/>
      <c r="M126" s="4"/>
      <c r="N126" s="4"/>
      <c r="O126" s="4"/>
      <c r="P126" s="4"/>
      <c r="Q126" s="4"/>
      <c r="R126" s="4"/>
      <c r="S126" s="4"/>
    </row>
    <row r="127" spans="11:19">
      <c r="K127" s="4"/>
      <c r="L127" s="4"/>
      <c r="M127" s="4"/>
      <c r="N127" s="4"/>
      <c r="O127" s="4"/>
      <c r="P127" s="4"/>
      <c r="Q127" s="4"/>
      <c r="R127" s="4"/>
      <c r="S127" s="4"/>
    </row>
    <row r="128" spans="11:19">
      <c r="K128" s="4"/>
      <c r="L128" s="4"/>
      <c r="M128" s="4"/>
      <c r="N128" s="4"/>
      <c r="O128" s="4"/>
      <c r="P128" s="4"/>
      <c r="Q128" s="4"/>
      <c r="R128" s="4"/>
      <c r="S128" s="4"/>
    </row>
    <row r="129" spans="11:19">
      <c r="K129" s="4"/>
      <c r="L129" s="4"/>
      <c r="M129" s="4"/>
      <c r="N129" s="4"/>
      <c r="O129" s="4"/>
      <c r="P129" s="4"/>
      <c r="Q129" s="4"/>
      <c r="R129" s="4"/>
      <c r="S129" s="4"/>
    </row>
    <row r="130" spans="11:19">
      <c r="K130" s="4"/>
      <c r="L130" s="4"/>
      <c r="M130" s="4"/>
      <c r="N130" s="4"/>
      <c r="O130" s="4"/>
      <c r="P130" s="4"/>
      <c r="Q130" s="4"/>
      <c r="R130" s="4"/>
      <c r="S130" s="4"/>
    </row>
    <row r="131" spans="11:19">
      <c r="K131" s="4"/>
      <c r="L131" s="4"/>
      <c r="M131" s="4"/>
      <c r="N131" s="4"/>
      <c r="O131" s="4"/>
      <c r="P131" s="4"/>
      <c r="Q131" s="4"/>
      <c r="R131" s="4"/>
      <c r="S131" s="4"/>
    </row>
    <row r="132" spans="11:19">
      <c r="K132" s="4"/>
      <c r="L132" s="4"/>
      <c r="M132" s="4"/>
      <c r="N132" s="4"/>
      <c r="O132" s="4"/>
      <c r="P132" s="4"/>
      <c r="Q132" s="4"/>
      <c r="R132" s="4"/>
      <c r="S132" s="4"/>
    </row>
    <row r="133" spans="11:19" ht="21.75" customHeight="1">
      <c r="K133" s="4"/>
      <c r="L133" s="4"/>
      <c r="M133" s="4"/>
      <c r="N133" s="4"/>
      <c r="O133" s="4"/>
      <c r="P133" s="4"/>
      <c r="Q133" s="4"/>
      <c r="R133" s="4"/>
      <c r="S133" s="4"/>
    </row>
    <row r="134" spans="11:19" ht="21.75" customHeight="1">
      <c r="K134" s="4"/>
      <c r="L134" s="4"/>
      <c r="M134" s="4"/>
      <c r="N134" s="4"/>
      <c r="O134" s="4"/>
      <c r="P134" s="4"/>
      <c r="Q134" s="4"/>
      <c r="R134" s="4"/>
      <c r="S134" s="4"/>
    </row>
    <row r="135" spans="11:19" ht="21.75" customHeight="1">
      <c r="K135" s="4"/>
      <c r="L135" s="4"/>
      <c r="M135" s="4"/>
      <c r="N135" s="4"/>
      <c r="O135" s="4"/>
      <c r="P135" s="4"/>
      <c r="Q135" s="4"/>
      <c r="R135" s="4"/>
      <c r="S135" s="4"/>
    </row>
    <row r="136" spans="11:19" ht="21.75" customHeight="1">
      <c r="K136" s="4"/>
      <c r="L136" s="4"/>
      <c r="M136" s="4"/>
      <c r="N136" s="4"/>
      <c r="O136" s="4"/>
      <c r="P136" s="4"/>
      <c r="Q136" s="4"/>
      <c r="R136" s="4"/>
      <c r="S136" s="4"/>
    </row>
    <row r="137" spans="11:19" ht="21.75" customHeight="1">
      <c r="K137" s="4"/>
      <c r="L137" s="4"/>
      <c r="M137" s="4"/>
      <c r="N137" s="4"/>
      <c r="O137" s="4"/>
      <c r="P137" s="4"/>
      <c r="Q137" s="4"/>
      <c r="R137" s="4"/>
      <c r="S137" s="4"/>
    </row>
    <row r="138" spans="11:19" ht="12.75" customHeight="1">
      <c r="K138" s="4"/>
      <c r="L138" s="4"/>
      <c r="M138" s="4"/>
      <c r="N138" s="4"/>
      <c r="O138" s="4"/>
      <c r="P138" s="4"/>
      <c r="Q138" s="4"/>
      <c r="R138" s="4"/>
      <c r="S138" s="4"/>
    </row>
    <row r="139" spans="11:19">
      <c r="K139" s="4"/>
      <c r="L139" s="4"/>
      <c r="M139" s="4"/>
      <c r="N139" s="4"/>
      <c r="O139" s="4"/>
      <c r="P139" s="4"/>
      <c r="Q139" s="4"/>
      <c r="R139" s="4"/>
      <c r="S139" s="4"/>
    </row>
    <row r="140" spans="11:19">
      <c r="K140" s="4"/>
      <c r="L140" s="4"/>
      <c r="M140" s="4"/>
      <c r="N140" s="4"/>
      <c r="O140" s="4"/>
      <c r="P140" s="4"/>
      <c r="Q140" s="4"/>
      <c r="R140" s="4"/>
      <c r="S140" s="4"/>
    </row>
    <row r="141" spans="11:19">
      <c r="K141" s="4"/>
      <c r="L141" s="4"/>
      <c r="M141" s="4"/>
      <c r="N141" s="4"/>
      <c r="O141" s="4"/>
      <c r="P141" s="4"/>
      <c r="Q141" s="4"/>
      <c r="R141" s="4"/>
      <c r="S141" s="4"/>
    </row>
    <row r="142" spans="11:19">
      <c r="K142" s="4"/>
      <c r="L142" s="4"/>
      <c r="M142" s="4"/>
      <c r="N142" s="4"/>
      <c r="O142" s="4"/>
      <c r="P142" s="4"/>
      <c r="Q142" s="4"/>
      <c r="R142" s="4"/>
      <c r="S142" s="4"/>
    </row>
    <row r="143" spans="11:19">
      <c r="K143" s="4"/>
      <c r="L143" s="4"/>
      <c r="M143" s="4"/>
      <c r="N143" s="4"/>
      <c r="O143" s="4"/>
      <c r="P143" s="4"/>
      <c r="Q143" s="4"/>
      <c r="R143" s="4"/>
      <c r="S143" s="4"/>
    </row>
    <row r="144" spans="11:19">
      <c r="K144" s="4"/>
      <c r="L144" s="4"/>
      <c r="M144" s="4"/>
      <c r="N144" s="4"/>
      <c r="O144" s="4"/>
      <c r="P144" s="4"/>
      <c r="Q144" s="4"/>
      <c r="R144" s="4"/>
      <c r="S144" s="4"/>
    </row>
    <row r="145" spans="11:19">
      <c r="K145" s="4"/>
      <c r="L145" s="4"/>
      <c r="M145" s="4"/>
      <c r="N145" s="4"/>
      <c r="O145" s="4"/>
      <c r="P145" s="4"/>
      <c r="Q145" s="4"/>
      <c r="R145" s="4"/>
      <c r="S145" s="4"/>
    </row>
    <row r="146" spans="11:19">
      <c r="K146" s="4"/>
      <c r="L146" s="4"/>
      <c r="M146" s="4"/>
      <c r="N146" s="4"/>
      <c r="O146" s="4"/>
      <c r="P146" s="4"/>
      <c r="Q146" s="4"/>
      <c r="R146" s="4"/>
      <c r="S146" s="4"/>
    </row>
    <row r="147" spans="11:19">
      <c r="K147" s="4"/>
      <c r="L147" s="4"/>
      <c r="M147" s="4"/>
      <c r="N147" s="4"/>
      <c r="O147" s="4"/>
      <c r="P147" s="4"/>
      <c r="Q147" s="4"/>
      <c r="R147" s="4"/>
      <c r="S147" s="4"/>
    </row>
    <row r="148" spans="11:19">
      <c r="K148" s="4"/>
      <c r="L148" s="4"/>
      <c r="M148" s="4"/>
      <c r="N148" s="4"/>
      <c r="O148" s="4"/>
      <c r="P148" s="4"/>
      <c r="Q148" s="4"/>
      <c r="R148" s="4"/>
      <c r="S148" s="4"/>
    </row>
    <row r="149" spans="11:19">
      <c r="K149" s="4"/>
      <c r="L149" s="4"/>
      <c r="M149" s="4"/>
      <c r="N149" s="4"/>
      <c r="O149" s="4"/>
      <c r="P149" s="4"/>
      <c r="Q149" s="4"/>
      <c r="R149" s="4"/>
      <c r="S149" s="4"/>
    </row>
    <row r="150" spans="11:19">
      <c r="K150" s="4"/>
      <c r="L150" s="4"/>
      <c r="M150" s="4"/>
      <c r="N150" s="4"/>
      <c r="O150" s="4"/>
      <c r="P150" s="4"/>
      <c r="Q150" s="4"/>
      <c r="R150" s="4"/>
      <c r="S150" s="4"/>
    </row>
    <row r="151" spans="11:19">
      <c r="K151" s="4"/>
      <c r="L151" s="4"/>
      <c r="M151" s="4"/>
      <c r="N151" s="4"/>
      <c r="O151" s="4"/>
      <c r="P151" s="4"/>
      <c r="Q151" s="4"/>
      <c r="R151" s="4"/>
      <c r="S151" s="4"/>
    </row>
    <row r="152" spans="11:19">
      <c r="K152" s="4"/>
      <c r="L152" s="4"/>
      <c r="M152" s="4"/>
      <c r="N152" s="4"/>
      <c r="O152" s="4"/>
      <c r="P152" s="4"/>
      <c r="Q152" s="4"/>
      <c r="R152" s="4"/>
      <c r="S152" s="4"/>
    </row>
    <row r="153" spans="11:19">
      <c r="K153" s="4"/>
      <c r="L153" s="4"/>
      <c r="M153" s="4"/>
      <c r="N153" s="4"/>
      <c r="O153" s="4"/>
      <c r="P153" s="4"/>
      <c r="Q153" s="4"/>
      <c r="R153" s="4"/>
      <c r="S153" s="4"/>
    </row>
    <row r="154" spans="11:19">
      <c r="K154" s="4"/>
      <c r="L154" s="4"/>
      <c r="M154" s="4"/>
      <c r="N154" s="4"/>
      <c r="O154" s="4"/>
      <c r="P154" s="4"/>
      <c r="Q154" s="4"/>
      <c r="R154" s="4"/>
      <c r="S154" s="4"/>
    </row>
    <row r="155" spans="11:19">
      <c r="K155" s="4"/>
      <c r="L155" s="4"/>
      <c r="M155" s="4"/>
      <c r="N155" s="4"/>
      <c r="O155" s="4"/>
      <c r="P155" s="4"/>
      <c r="Q155" s="4"/>
      <c r="R155" s="4"/>
      <c r="S155" s="4"/>
    </row>
    <row r="156" spans="11:19">
      <c r="K156" s="4"/>
      <c r="L156" s="4"/>
      <c r="M156" s="4"/>
      <c r="N156" s="4"/>
      <c r="O156" s="4"/>
      <c r="P156" s="4"/>
      <c r="Q156" s="4"/>
      <c r="R156" s="4"/>
      <c r="S156" s="4"/>
    </row>
    <row r="157" spans="11:19">
      <c r="K157" s="4"/>
      <c r="L157" s="4"/>
      <c r="M157" s="4"/>
      <c r="N157" s="4"/>
      <c r="O157" s="4"/>
      <c r="P157" s="4"/>
      <c r="Q157" s="4"/>
      <c r="R157" s="4"/>
      <c r="S157" s="4"/>
    </row>
    <row r="158" spans="11:19">
      <c r="K158" s="4"/>
      <c r="L158" s="4"/>
      <c r="M158" s="4"/>
      <c r="N158" s="4"/>
      <c r="O158" s="4"/>
      <c r="P158" s="4"/>
      <c r="Q158" s="4"/>
      <c r="R158" s="4"/>
      <c r="S158" s="4"/>
    </row>
    <row r="159" spans="11:19">
      <c r="K159" s="4"/>
      <c r="L159" s="4"/>
      <c r="M159" s="4"/>
      <c r="N159" s="4"/>
      <c r="O159" s="4"/>
      <c r="P159" s="4"/>
      <c r="Q159" s="4"/>
      <c r="R159" s="4"/>
      <c r="S159" s="4"/>
    </row>
    <row r="160" spans="11:19">
      <c r="K160" s="4"/>
      <c r="L160" s="4"/>
      <c r="M160" s="4"/>
      <c r="N160" s="4"/>
      <c r="O160" s="4"/>
      <c r="P160" s="4"/>
      <c r="Q160" s="4"/>
      <c r="R160" s="4"/>
      <c r="S160" s="4"/>
    </row>
    <row r="161" spans="11:19">
      <c r="K161" s="4"/>
      <c r="L161" s="4"/>
      <c r="M161" s="4"/>
      <c r="N161" s="4"/>
      <c r="O161" s="4"/>
      <c r="P161" s="4"/>
      <c r="Q161" s="4"/>
      <c r="R161" s="4"/>
      <c r="S161" s="4"/>
    </row>
    <row r="162" spans="11:19">
      <c r="K162" s="4"/>
      <c r="L162" s="4"/>
      <c r="M162" s="4"/>
      <c r="N162" s="4"/>
      <c r="O162" s="4"/>
      <c r="P162" s="4"/>
      <c r="Q162" s="4"/>
      <c r="R162" s="4"/>
      <c r="S162" s="4"/>
    </row>
    <row r="163" spans="11:19">
      <c r="K163" s="4"/>
      <c r="L163" s="4"/>
      <c r="M163" s="4"/>
      <c r="N163" s="4"/>
      <c r="O163" s="4"/>
      <c r="P163" s="4"/>
      <c r="Q163" s="4"/>
      <c r="R163" s="4"/>
      <c r="S163" s="4"/>
    </row>
    <row r="164" spans="11:19">
      <c r="K164" s="4"/>
      <c r="L164" s="4"/>
      <c r="M164" s="4"/>
      <c r="N164" s="4"/>
      <c r="O164" s="4"/>
      <c r="P164" s="4"/>
      <c r="Q164" s="4"/>
      <c r="R164" s="4"/>
      <c r="S164" s="4"/>
    </row>
    <row r="165" spans="11:19">
      <c r="K165" s="4"/>
      <c r="L165" s="4"/>
      <c r="M165" s="4"/>
      <c r="N165" s="4"/>
      <c r="O165" s="4"/>
      <c r="P165" s="4"/>
      <c r="Q165" s="4"/>
      <c r="R165" s="4"/>
      <c r="S165" s="4"/>
    </row>
    <row r="166" spans="11:19">
      <c r="K166" s="4"/>
      <c r="L166" s="4"/>
      <c r="M166" s="4"/>
      <c r="N166" s="4"/>
      <c r="O166" s="4"/>
      <c r="P166" s="4"/>
      <c r="Q166" s="4"/>
      <c r="R166" s="4"/>
      <c r="S166" s="4"/>
    </row>
    <row r="167" spans="11:19">
      <c r="K167" s="4"/>
      <c r="L167" s="4"/>
      <c r="M167" s="4"/>
      <c r="N167" s="4"/>
      <c r="O167" s="4"/>
      <c r="P167" s="4"/>
      <c r="Q167" s="4"/>
      <c r="R167" s="4"/>
      <c r="S167" s="4"/>
    </row>
    <row r="168" spans="11:19">
      <c r="K168" s="4"/>
      <c r="L168" s="4"/>
      <c r="M168" s="4"/>
      <c r="N168" s="4"/>
      <c r="O168" s="4"/>
      <c r="P168" s="4"/>
      <c r="Q168" s="4"/>
      <c r="R168" s="4"/>
      <c r="S168" s="4"/>
    </row>
    <row r="169" spans="11:19">
      <c r="K169" s="4"/>
      <c r="L169" s="4"/>
      <c r="M169" s="4"/>
      <c r="N169" s="4"/>
      <c r="O169" s="4"/>
      <c r="P169" s="4"/>
      <c r="Q169" s="4"/>
      <c r="R169" s="4"/>
      <c r="S169" s="4"/>
    </row>
    <row r="170" spans="11:19">
      <c r="L170" s="4"/>
      <c r="M170" s="4"/>
      <c r="N170" s="4"/>
      <c r="O170" s="4"/>
      <c r="P170" s="4"/>
      <c r="Q170" s="4"/>
      <c r="R170" s="4"/>
      <c r="S170" s="4"/>
    </row>
    <row r="171" spans="11:19">
      <c r="L171" s="4"/>
      <c r="M171" s="4"/>
      <c r="N171" s="4"/>
      <c r="O171" s="4"/>
      <c r="P171" s="4"/>
      <c r="Q171" s="4"/>
      <c r="R171" s="4"/>
      <c r="S171" s="4"/>
    </row>
    <row r="172" spans="11:19">
      <c r="L172" s="4"/>
      <c r="M172" s="4"/>
      <c r="N172" s="4"/>
      <c r="O172" s="4"/>
      <c r="P172" s="4"/>
      <c r="Q172" s="4"/>
      <c r="R172" s="4"/>
      <c r="S172" s="4"/>
    </row>
    <row r="173" spans="11:19">
      <c r="L173" s="4"/>
      <c r="M173" s="4"/>
      <c r="N173" s="4"/>
      <c r="O173" s="4"/>
      <c r="P173" s="4"/>
      <c r="Q173" s="4"/>
      <c r="R173" s="4"/>
      <c r="S173" s="4"/>
    </row>
    <row r="174" spans="11:19">
      <c r="L174" s="4"/>
      <c r="M174" s="4"/>
      <c r="N174" s="4"/>
      <c r="O174" s="4"/>
      <c r="P174" s="4"/>
      <c r="Q174" s="4"/>
      <c r="R174" s="4"/>
      <c r="S174" s="4"/>
    </row>
    <row r="192" ht="21.75" customHeight="1"/>
    <row r="193" ht="21.75" customHeight="1"/>
    <row r="194" ht="21.75" customHeight="1"/>
    <row r="195" ht="21.75" customHeight="1"/>
    <row r="196" ht="21.75" customHeight="1"/>
  </sheetData>
  <sheetProtection sheet="1"/>
  <mergeCells count="1">
    <mergeCell ref="B9:C9"/>
  </mergeCells>
  <phoneticPr fontId="0" type="noConversion"/>
  <pageMargins left="0.86614173228346458" right="0.19685039370078741" top="0.62992125984251968" bottom="0.11811023622047245" header="0" footer="0"/>
  <pageSetup paperSize="9" scale="96" firstPageNumber="0" orientation="portrait" horizontalDpi="300" verticalDpi="300" r:id="rId1"/>
  <headerFooter alignWithMargins="0">
    <oddHeader>&amp;R&amp;Z&amp;F</oddHeader>
    <oddFooter>&amp;Lhma
&amp;CPage &amp;P&amp;R&amp;D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37" workbookViewId="0">
      <selection activeCell="A72" sqref="A72:W72"/>
    </sheetView>
  </sheetViews>
  <sheetFormatPr defaultRowHeight="12.75"/>
  <cols>
    <col min="1" max="1" width="22.7109375" customWidth="1"/>
  </cols>
  <sheetData>
    <row r="1" spans="1:23" ht="23.25">
      <c r="A1" s="171" t="s">
        <v>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/>
    </row>
    <row r="2" spans="1:23" ht="30">
      <c r="A2" s="174" t="s">
        <v>24</v>
      </c>
      <c r="B2" s="62" t="s">
        <v>25</v>
      </c>
      <c r="C2" s="62" t="s">
        <v>26</v>
      </c>
      <c r="D2" s="62" t="s">
        <v>27</v>
      </c>
      <c r="E2" s="177" t="s">
        <v>28</v>
      </c>
      <c r="F2" s="178"/>
      <c r="G2" s="62" t="s">
        <v>29</v>
      </c>
      <c r="H2" s="62" t="s">
        <v>26</v>
      </c>
      <c r="I2" s="177" t="s">
        <v>30</v>
      </c>
      <c r="J2" s="178"/>
      <c r="K2" s="177" t="s">
        <v>31</v>
      </c>
      <c r="L2" s="178"/>
      <c r="M2" s="177" t="s">
        <v>32</v>
      </c>
      <c r="N2" s="178"/>
      <c r="O2" s="177" t="s">
        <v>33</v>
      </c>
      <c r="P2" s="178"/>
      <c r="Q2" s="177" t="s">
        <v>34</v>
      </c>
      <c r="R2" s="178"/>
      <c r="S2" s="62" t="s">
        <v>35</v>
      </c>
      <c r="T2" s="62" t="s">
        <v>36</v>
      </c>
      <c r="U2" s="62" t="s">
        <v>37</v>
      </c>
      <c r="V2" s="62" t="s">
        <v>36</v>
      </c>
      <c r="W2" s="62" t="s">
        <v>38</v>
      </c>
    </row>
    <row r="3" spans="1:23" ht="15">
      <c r="A3" s="175"/>
      <c r="B3" s="64" t="s">
        <v>39</v>
      </c>
      <c r="C3" s="65"/>
      <c r="D3" s="65"/>
      <c r="E3" s="169"/>
      <c r="F3" s="170"/>
      <c r="G3" s="65"/>
      <c r="H3" s="65"/>
      <c r="I3" s="167"/>
      <c r="J3" s="168"/>
      <c r="K3" s="167"/>
      <c r="L3" s="168"/>
      <c r="M3" s="167"/>
      <c r="N3" s="168"/>
      <c r="O3" s="169"/>
      <c r="P3" s="170"/>
      <c r="Q3" s="169"/>
      <c r="R3" s="170"/>
      <c r="S3" s="65"/>
      <c r="T3" s="65"/>
      <c r="U3" s="65"/>
      <c r="V3" s="65"/>
      <c r="W3" s="65"/>
    </row>
    <row r="4" spans="1:23" ht="30">
      <c r="A4" s="175"/>
      <c r="B4" s="64"/>
      <c r="C4" s="63" t="s">
        <v>40</v>
      </c>
      <c r="D4" s="63" t="s">
        <v>40</v>
      </c>
      <c r="E4" s="179"/>
      <c r="F4" s="180"/>
      <c r="G4" s="63" t="s">
        <v>32</v>
      </c>
      <c r="H4" s="63" t="s">
        <v>41</v>
      </c>
      <c r="I4" s="169" t="s">
        <v>42</v>
      </c>
      <c r="J4" s="170"/>
      <c r="K4" s="169" t="s">
        <v>43</v>
      </c>
      <c r="L4" s="170"/>
      <c r="M4" s="169" t="s">
        <v>44</v>
      </c>
      <c r="N4" s="170"/>
      <c r="O4" s="169"/>
      <c r="P4" s="170"/>
      <c r="Q4" s="169"/>
      <c r="R4" s="170"/>
      <c r="S4" s="63" t="s">
        <v>45</v>
      </c>
      <c r="T4" s="63" t="s">
        <v>46</v>
      </c>
      <c r="U4" s="63" t="s">
        <v>47</v>
      </c>
      <c r="V4" s="63" t="s">
        <v>47</v>
      </c>
      <c r="W4" s="63" t="s">
        <v>40</v>
      </c>
    </row>
    <row r="5" spans="1:23" ht="15">
      <c r="A5" s="175"/>
      <c r="B5" s="64"/>
      <c r="C5" s="65"/>
      <c r="D5" s="65"/>
      <c r="E5" s="62" t="s">
        <v>40</v>
      </c>
      <c r="F5" s="62" t="s">
        <v>40</v>
      </c>
      <c r="G5" s="65"/>
      <c r="H5" s="65"/>
      <c r="I5" s="167"/>
      <c r="J5" s="168"/>
      <c r="K5" s="167"/>
      <c r="L5" s="168"/>
      <c r="M5" s="167"/>
      <c r="N5" s="168"/>
      <c r="O5" s="169"/>
      <c r="P5" s="170"/>
      <c r="Q5" s="169"/>
      <c r="R5" s="170"/>
      <c r="S5" s="65"/>
      <c r="T5" s="65"/>
      <c r="U5" s="65"/>
      <c r="V5" s="65"/>
      <c r="W5" s="65"/>
    </row>
    <row r="6" spans="1:23" ht="15">
      <c r="A6" s="175"/>
      <c r="B6" s="64"/>
      <c r="C6" s="63" t="s">
        <v>48</v>
      </c>
      <c r="D6" s="63" t="s">
        <v>48</v>
      </c>
      <c r="E6" s="65"/>
      <c r="F6" s="65"/>
      <c r="G6" s="65"/>
      <c r="H6" s="63" t="s">
        <v>49</v>
      </c>
      <c r="I6" s="181"/>
      <c r="J6" s="182"/>
      <c r="K6" s="181"/>
      <c r="L6" s="182"/>
      <c r="M6" s="181"/>
      <c r="N6" s="182"/>
      <c r="O6" s="179"/>
      <c r="P6" s="180"/>
      <c r="Q6" s="179"/>
      <c r="R6" s="180"/>
      <c r="S6" s="65"/>
      <c r="T6" s="65"/>
      <c r="U6" s="65"/>
      <c r="V6" s="65"/>
      <c r="W6" s="63" t="s">
        <v>48</v>
      </c>
    </row>
    <row r="7" spans="1:23" ht="15">
      <c r="A7" s="175"/>
      <c r="B7" s="64"/>
      <c r="C7" s="65"/>
      <c r="D7" s="65"/>
      <c r="E7" s="63" t="s">
        <v>50</v>
      </c>
      <c r="F7" s="63" t="s">
        <v>51</v>
      </c>
      <c r="G7" s="65"/>
      <c r="H7" s="65"/>
      <c r="I7" s="174" t="s">
        <v>51</v>
      </c>
      <c r="J7" s="174" t="s">
        <v>50</v>
      </c>
      <c r="K7" s="62" t="s">
        <v>52</v>
      </c>
      <c r="L7" s="62" t="s">
        <v>52</v>
      </c>
      <c r="M7" s="62" t="s">
        <v>52</v>
      </c>
      <c r="N7" s="62" t="s">
        <v>52</v>
      </c>
      <c r="O7" s="62" t="s">
        <v>52</v>
      </c>
      <c r="P7" s="62" t="s">
        <v>52</v>
      </c>
      <c r="Q7" s="62" t="s">
        <v>52</v>
      </c>
      <c r="R7" s="62" t="s">
        <v>52</v>
      </c>
      <c r="S7" s="65"/>
      <c r="T7" s="65"/>
      <c r="U7" s="65"/>
      <c r="V7" s="65"/>
      <c r="W7" s="65"/>
    </row>
    <row r="8" spans="1:23" ht="15">
      <c r="A8" s="175"/>
      <c r="B8" s="64"/>
      <c r="C8" s="65"/>
      <c r="D8" s="65"/>
      <c r="E8" s="65"/>
      <c r="F8" s="65"/>
      <c r="G8" s="65"/>
      <c r="H8" s="65"/>
      <c r="I8" s="175"/>
      <c r="J8" s="17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ht="15">
      <c r="A9" s="176"/>
      <c r="B9" s="67"/>
      <c r="C9" s="68"/>
      <c r="D9" s="68"/>
      <c r="E9" s="68"/>
      <c r="F9" s="68"/>
      <c r="G9" s="68"/>
      <c r="H9" s="68"/>
      <c r="I9" s="176"/>
      <c r="J9" s="176"/>
      <c r="K9" s="66" t="s">
        <v>53</v>
      </c>
      <c r="L9" s="66" t="s">
        <v>54</v>
      </c>
      <c r="M9" s="66" t="s">
        <v>53</v>
      </c>
      <c r="N9" s="66" t="s">
        <v>54</v>
      </c>
      <c r="O9" s="66" t="s">
        <v>53</v>
      </c>
      <c r="P9" s="66" t="s">
        <v>54</v>
      </c>
      <c r="Q9" s="66" t="s">
        <v>53</v>
      </c>
      <c r="R9" s="66" t="s">
        <v>54</v>
      </c>
      <c r="S9" s="68"/>
      <c r="T9" s="68"/>
      <c r="U9" s="68"/>
      <c r="V9" s="68"/>
      <c r="W9" s="68"/>
    </row>
    <row r="10" spans="1:23" ht="19.5">
      <c r="A10" s="69"/>
      <c r="B10" s="69"/>
      <c r="C10" s="61" t="s">
        <v>55</v>
      </c>
      <c r="D10" s="61" t="s">
        <v>56</v>
      </c>
      <c r="E10" s="61" t="s">
        <v>57</v>
      </c>
      <c r="F10" s="61" t="s">
        <v>58</v>
      </c>
      <c r="G10" s="61" t="s">
        <v>59</v>
      </c>
      <c r="H10" s="61" t="s">
        <v>60</v>
      </c>
      <c r="I10" s="61" t="s">
        <v>61</v>
      </c>
      <c r="J10" s="61" t="s">
        <v>62</v>
      </c>
      <c r="K10" s="61" t="s">
        <v>63</v>
      </c>
      <c r="L10" s="61" t="s">
        <v>64</v>
      </c>
      <c r="M10" s="61" t="s">
        <v>65</v>
      </c>
      <c r="N10" s="61" t="s">
        <v>66</v>
      </c>
      <c r="O10" s="61" t="s">
        <v>67</v>
      </c>
      <c r="P10" s="61" t="s">
        <v>68</v>
      </c>
      <c r="Q10" s="61" t="s">
        <v>69</v>
      </c>
      <c r="R10" s="61" t="s">
        <v>70</v>
      </c>
      <c r="S10" s="61" t="s">
        <v>71</v>
      </c>
      <c r="T10" s="61" t="s">
        <v>72</v>
      </c>
      <c r="U10" s="61" t="s">
        <v>73</v>
      </c>
      <c r="V10" s="61" t="s">
        <v>74</v>
      </c>
      <c r="W10" s="61" t="s">
        <v>75</v>
      </c>
    </row>
    <row r="11" spans="1:23" ht="18">
      <c r="A11" s="61" t="s">
        <v>76</v>
      </c>
      <c r="B11" s="61" t="s">
        <v>77</v>
      </c>
      <c r="C11" s="61" t="s">
        <v>20</v>
      </c>
      <c r="D11" s="61" t="s">
        <v>20</v>
      </c>
      <c r="E11" s="61" t="s">
        <v>20</v>
      </c>
      <c r="F11" s="61" t="s">
        <v>20</v>
      </c>
      <c r="G11" s="61" t="s">
        <v>20</v>
      </c>
      <c r="H11" s="61" t="s">
        <v>20</v>
      </c>
      <c r="I11" s="69"/>
      <c r="J11" s="69"/>
      <c r="K11" s="61" t="s">
        <v>78</v>
      </c>
      <c r="L11" s="61" t="s">
        <v>78</v>
      </c>
      <c r="M11" s="61" t="s">
        <v>79</v>
      </c>
      <c r="N11" s="61" t="s">
        <v>79</v>
      </c>
      <c r="O11" s="61" t="s">
        <v>80</v>
      </c>
      <c r="P11" s="61" t="s">
        <v>80</v>
      </c>
      <c r="Q11" s="61" t="s">
        <v>80</v>
      </c>
      <c r="R11" s="61" t="s">
        <v>80</v>
      </c>
      <c r="S11" s="69"/>
      <c r="T11" s="69"/>
      <c r="U11" s="61" t="s">
        <v>81</v>
      </c>
      <c r="V11" s="61" t="s">
        <v>78</v>
      </c>
      <c r="W11" s="61" t="s">
        <v>82</v>
      </c>
    </row>
    <row r="12" spans="1:23" ht="15">
      <c r="A12" s="61" t="s">
        <v>83</v>
      </c>
      <c r="B12" s="61">
        <v>388</v>
      </c>
      <c r="C12" s="61">
        <v>921</v>
      </c>
      <c r="D12" s="61">
        <v>420.5</v>
      </c>
      <c r="E12" s="61">
        <v>21.4</v>
      </c>
      <c r="F12" s="61">
        <v>36.6</v>
      </c>
      <c r="G12" s="61">
        <v>24.1</v>
      </c>
      <c r="H12" s="61">
        <v>799.6</v>
      </c>
      <c r="I12" s="61">
        <v>5.74</v>
      </c>
      <c r="J12" s="61">
        <v>37.4</v>
      </c>
      <c r="K12" s="61">
        <v>719600</v>
      </c>
      <c r="L12" s="61">
        <v>45440</v>
      </c>
      <c r="M12" s="61">
        <v>38.200000000000003</v>
      </c>
      <c r="N12" s="61">
        <v>9.59</v>
      </c>
      <c r="O12" s="61">
        <v>15630</v>
      </c>
      <c r="P12" s="61">
        <v>2161</v>
      </c>
      <c r="Q12" s="61">
        <v>17670</v>
      </c>
      <c r="R12" s="61">
        <v>3341</v>
      </c>
      <c r="S12" s="61">
        <v>0.88500000000000001</v>
      </c>
      <c r="T12" s="61">
        <v>26.7</v>
      </c>
      <c r="U12" s="61">
        <v>88.9</v>
      </c>
      <c r="V12" s="61">
        <v>1734</v>
      </c>
      <c r="W12" s="61">
        <v>494</v>
      </c>
    </row>
    <row r="13" spans="1:23" ht="15">
      <c r="A13" s="61" t="s">
        <v>84</v>
      </c>
      <c r="B13" s="61">
        <v>343.3</v>
      </c>
      <c r="C13" s="61">
        <v>911.8</v>
      </c>
      <c r="D13" s="61">
        <v>418.5</v>
      </c>
      <c r="E13" s="61">
        <v>19.399999999999999</v>
      </c>
      <c r="F13" s="61">
        <v>32</v>
      </c>
      <c r="G13" s="61">
        <v>24.1</v>
      </c>
      <c r="H13" s="61">
        <v>799.6</v>
      </c>
      <c r="I13" s="61">
        <v>6.54</v>
      </c>
      <c r="J13" s="61">
        <v>41.2</v>
      </c>
      <c r="K13" s="61">
        <v>625800</v>
      </c>
      <c r="L13" s="61">
        <v>39160</v>
      </c>
      <c r="M13" s="61">
        <v>37.799999999999997</v>
      </c>
      <c r="N13" s="61">
        <v>9.4600000000000009</v>
      </c>
      <c r="O13" s="61">
        <v>13730</v>
      </c>
      <c r="P13" s="61">
        <v>1871</v>
      </c>
      <c r="Q13" s="61">
        <v>15480</v>
      </c>
      <c r="R13" s="61">
        <v>2890</v>
      </c>
      <c r="S13" s="61">
        <v>0.88300000000000001</v>
      </c>
      <c r="T13" s="61">
        <v>30.1</v>
      </c>
      <c r="U13" s="61">
        <v>75.8</v>
      </c>
      <c r="V13" s="61">
        <v>1193</v>
      </c>
      <c r="W13" s="61">
        <v>437</v>
      </c>
    </row>
    <row r="14" spans="1:23" ht="15">
      <c r="A14" s="61" t="s">
        <v>85</v>
      </c>
      <c r="B14" s="61">
        <v>289.10000000000002</v>
      </c>
      <c r="C14" s="61">
        <v>926.6</v>
      </c>
      <c r="D14" s="61">
        <v>307.7</v>
      </c>
      <c r="E14" s="61">
        <v>19.5</v>
      </c>
      <c r="F14" s="61">
        <v>32</v>
      </c>
      <c r="G14" s="61">
        <v>19.100000000000001</v>
      </c>
      <c r="H14" s="61">
        <v>824.4</v>
      </c>
      <c r="I14" s="61">
        <v>4.8099999999999996</v>
      </c>
      <c r="J14" s="61">
        <v>42.3</v>
      </c>
      <c r="K14" s="61">
        <v>504200</v>
      </c>
      <c r="L14" s="61">
        <v>15600</v>
      </c>
      <c r="M14" s="61">
        <v>37</v>
      </c>
      <c r="N14" s="61">
        <v>6.51</v>
      </c>
      <c r="O14" s="61">
        <v>10880</v>
      </c>
      <c r="P14" s="61">
        <v>1014</v>
      </c>
      <c r="Q14" s="61">
        <v>12570</v>
      </c>
      <c r="R14" s="61">
        <v>1601</v>
      </c>
      <c r="S14" s="61">
        <v>0.86699999999999999</v>
      </c>
      <c r="T14" s="61">
        <v>31.9</v>
      </c>
      <c r="U14" s="61">
        <v>31.2</v>
      </c>
      <c r="V14" s="61">
        <v>926</v>
      </c>
      <c r="W14" s="61">
        <v>368</v>
      </c>
    </row>
    <row r="15" spans="1:23" ht="15">
      <c r="A15" s="61" t="s">
        <v>86</v>
      </c>
      <c r="B15" s="61">
        <v>253.4</v>
      </c>
      <c r="C15" s="61">
        <v>918.4</v>
      </c>
      <c r="D15" s="61">
        <v>305.5</v>
      </c>
      <c r="E15" s="61">
        <v>17.3</v>
      </c>
      <c r="F15" s="61">
        <v>27.9</v>
      </c>
      <c r="G15" s="61">
        <v>19.100000000000001</v>
      </c>
      <c r="H15" s="61">
        <v>824.4</v>
      </c>
      <c r="I15" s="61">
        <v>5.47</v>
      </c>
      <c r="J15" s="61">
        <v>47.7</v>
      </c>
      <c r="K15" s="61">
        <v>436300</v>
      </c>
      <c r="L15" s="61">
        <v>13300</v>
      </c>
      <c r="M15" s="61">
        <v>36.799999999999997</v>
      </c>
      <c r="N15" s="61">
        <v>6.42</v>
      </c>
      <c r="O15" s="61">
        <v>9501</v>
      </c>
      <c r="P15" s="61">
        <v>871</v>
      </c>
      <c r="Q15" s="61">
        <v>10940</v>
      </c>
      <c r="R15" s="61">
        <v>1371</v>
      </c>
      <c r="S15" s="61">
        <v>0.86599999999999999</v>
      </c>
      <c r="T15" s="61">
        <v>36.200000000000003</v>
      </c>
      <c r="U15" s="61">
        <v>26.4</v>
      </c>
      <c r="V15" s="61">
        <v>626</v>
      </c>
      <c r="W15" s="61">
        <v>323</v>
      </c>
    </row>
    <row r="16" spans="1:23" ht="15">
      <c r="A16" s="61" t="s">
        <v>87</v>
      </c>
      <c r="B16" s="61">
        <v>224.2</v>
      </c>
      <c r="C16" s="61">
        <v>910.4</v>
      </c>
      <c r="D16" s="61">
        <v>304.10000000000002</v>
      </c>
      <c r="E16" s="61">
        <v>15.9</v>
      </c>
      <c r="F16" s="61">
        <v>23.9</v>
      </c>
      <c r="G16" s="61">
        <v>19.100000000000001</v>
      </c>
      <c r="H16" s="61">
        <v>824.4</v>
      </c>
      <c r="I16" s="61">
        <v>6.36</v>
      </c>
      <c r="J16" s="61">
        <v>51.8</v>
      </c>
      <c r="K16" s="61">
        <v>376400</v>
      </c>
      <c r="L16" s="61">
        <v>11240</v>
      </c>
      <c r="M16" s="61">
        <v>36.299999999999997</v>
      </c>
      <c r="N16" s="61">
        <v>6.27</v>
      </c>
      <c r="O16" s="61">
        <v>8269</v>
      </c>
      <c r="P16" s="61">
        <v>739</v>
      </c>
      <c r="Q16" s="61">
        <v>9535</v>
      </c>
      <c r="R16" s="61">
        <v>1163</v>
      </c>
      <c r="S16" s="61">
        <v>0.86099999999999999</v>
      </c>
      <c r="T16" s="61">
        <v>41.3</v>
      </c>
      <c r="U16" s="61">
        <v>22.1</v>
      </c>
      <c r="V16" s="61">
        <v>422</v>
      </c>
      <c r="W16" s="61">
        <v>286</v>
      </c>
    </row>
    <row r="17" spans="1:23" ht="15">
      <c r="A17" s="61" t="s">
        <v>88</v>
      </c>
      <c r="B17" s="61">
        <v>200.9</v>
      </c>
      <c r="C17" s="61">
        <v>903</v>
      </c>
      <c r="D17" s="61">
        <v>303.3</v>
      </c>
      <c r="E17" s="61">
        <v>15.1</v>
      </c>
      <c r="F17" s="61">
        <v>20.2</v>
      </c>
      <c r="G17" s="61">
        <v>19.100000000000001</v>
      </c>
      <c r="H17" s="61">
        <v>824.4</v>
      </c>
      <c r="I17" s="61">
        <v>7.51</v>
      </c>
      <c r="J17" s="61">
        <v>54.6</v>
      </c>
      <c r="K17" s="61">
        <v>325300</v>
      </c>
      <c r="L17" s="61">
        <v>9423</v>
      </c>
      <c r="M17" s="61">
        <v>35.700000000000003</v>
      </c>
      <c r="N17" s="61">
        <v>6.07</v>
      </c>
      <c r="O17" s="61">
        <v>7204</v>
      </c>
      <c r="P17" s="61">
        <v>621</v>
      </c>
      <c r="Q17" s="61">
        <v>8351</v>
      </c>
      <c r="R17" s="61">
        <v>982</v>
      </c>
      <c r="S17" s="61">
        <v>0.85399999999999998</v>
      </c>
      <c r="T17" s="61">
        <v>46.8</v>
      </c>
      <c r="U17" s="61">
        <v>18.399999999999999</v>
      </c>
      <c r="V17" s="61">
        <v>291</v>
      </c>
      <c r="W17" s="61">
        <v>256</v>
      </c>
    </row>
    <row r="18" spans="1:23" ht="15">
      <c r="A18" s="61" t="s">
        <v>89</v>
      </c>
      <c r="B18" s="61">
        <v>226.5</v>
      </c>
      <c r="C18" s="61">
        <v>850.9</v>
      </c>
      <c r="D18" s="61">
        <v>293.8</v>
      </c>
      <c r="E18" s="61">
        <v>16.100000000000001</v>
      </c>
      <c r="F18" s="61">
        <v>26.8</v>
      </c>
      <c r="G18" s="61">
        <v>17.8</v>
      </c>
      <c r="H18" s="61">
        <v>761.7</v>
      </c>
      <c r="I18" s="61">
        <v>5.48</v>
      </c>
      <c r="J18" s="61">
        <v>47.3</v>
      </c>
      <c r="K18" s="61">
        <v>339700</v>
      </c>
      <c r="L18" s="61">
        <v>11360</v>
      </c>
      <c r="M18" s="61">
        <v>34.299999999999997</v>
      </c>
      <c r="N18" s="61">
        <v>6.27</v>
      </c>
      <c r="O18" s="61">
        <v>7985</v>
      </c>
      <c r="P18" s="61">
        <v>773</v>
      </c>
      <c r="Q18" s="61">
        <v>9155</v>
      </c>
      <c r="R18" s="61">
        <v>1212</v>
      </c>
      <c r="S18" s="61">
        <v>0.87</v>
      </c>
      <c r="T18" s="61">
        <v>35</v>
      </c>
      <c r="U18" s="61">
        <v>19.3</v>
      </c>
      <c r="V18" s="61">
        <v>514</v>
      </c>
      <c r="W18" s="61">
        <v>289</v>
      </c>
    </row>
    <row r="19" spans="1:23" ht="15">
      <c r="A19" s="61" t="s">
        <v>90</v>
      </c>
      <c r="B19" s="61">
        <v>193.8</v>
      </c>
      <c r="C19" s="61">
        <v>840.7</v>
      </c>
      <c r="D19" s="61">
        <v>292.39999999999998</v>
      </c>
      <c r="E19" s="61">
        <v>14.7</v>
      </c>
      <c r="F19" s="61">
        <v>21.7</v>
      </c>
      <c r="G19" s="61">
        <v>17.8</v>
      </c>
      <c r="H19" s="61">
        <v>761.7</v>
      </c>
      <c r="I19" s="61">
        <v>6.74</v>
      </c>
      <c r="J19" s="61">
        <v>51.8</v>
      </c>
      <c r="K19" s="61">
        <v>279200</v>
      </c>
      <c r="L19" s="61">
        <v>9066</v>
      </c>
      <c r="M19" s="61">
        <v>33.6</v>
      </c>
      <c r="N19" s="61">
        <v>6.06</v>
      </c>
      <c r="O19" s="61">
        <v>6641</v>
      </c>
      <c r="P19" s="61">
        <v>620</v>
      </c>
      <c r="Q19" s="61">
        <v>7640</v>
      </c>
      <c r="R19" s="61">
        <v>974</v>
      </c>
      <c r="S19" s="61">
        <v>0.86199999999999999</v>
      </c>
      <c r="T19" s="61">
        <v>41.6</v>
      </c>
      <c r="U19" s="61">
        <v>15.2</v>
      </c>
      <c r="V19" s="61">
        <v>306</v>
      </c>
      <c r="W19" s="61">
        <v>247</v>
      </c>
    </row>
    <row r="20" spans="1:23" ht="15">
      <c r="A20" s="61" t="s">
        <v>91</v>
      </c>
      <c r="B20" s="61">
        <v>175.9</v>
      </c>
      <c r="C20" s="61">
        <v>834.9</v>
      </c>
      <c r="D20" s="61">
        <v>291.7</v>
      </c>
      <c r="E20" s="61">
        <v>14</v>
      </c>
      <c r="F20" s="61">
        <v>18.8</v>
      </c>
      <c r="G20" s="61">
        <v>17.8</v>
      </c>
      <c r="H20" s="61">
        <v>761.7</v>
      </c>
      <c r="I20" s="61">
        <v>7.76</v>
      </c>
      <c r="J20" s="61">
        <v>54.4</v>
      </c>
      <c r="K20" s="61">
        <v>246000</v>
      </c>
      <c r="L20" s="61">
        <v>7799</v>
      </c>
      <c r="M20" s="61">
        <v>33.1</v>
      </c>
      <c r="N20" s="61">
        <v>5.9</v>
      </c>
      <c r="O20" s="61">
        <v>5893</v>
      </c>
      <c r="P20" s="61">
        <v>535</v>
      </c>
      <c r="Q20" s="61">
        <v>6808</v>
      </c>
      <c r="R20" s="61">
        <v>842</v>
      </c>
      <c r="S20" s="61">
        <v>0.85599999999999998</v>
      </c>
      <c r="T20" s="61">
        <v>46.5</v>
      </c>
      <c r="U20" s="61">
        <v>13</v>
      </c>
      <c r="V20" s="61">
        <v>221</v>
      </c>
      <c r="W20" s="61">
        <v>224</v>
      </c>
    </row>
    <row r="21" spans="1:23">
      <c r="A21" s="183" t="s">
        <v>92</v>
      </c>
      <c r="B21" s="174">
        <v>196.8</v>
      </c>
      <c r="C21" s="174">
        <v>769.8</v>
      </c>
      <c r="D21" s="174">
        <v>268</v>
      </c>
      <c r="E21" s="174">
        <v>15.6</v>
      </c>
      <c r="F21" s="174">
        <v>25.4</v>
      </c>
      <c r="G21" s="174">
        <v>16.5</v>
      </c>
      <c r="H21" s="174">
        <v>686</v>
      </c>
      <c r="I21" s="174">
        <v>5.28</v>
      </c>
      <c r="J21" s="174">
        <v>44</v>
      </c>
      <c r="K21" s="174">
        <v>240000</v>
      </c>
      <c r="L21" s="174">
        <v>8175</v>
      </c>
      <c r="M21" s="174">
        <v>30.9</v>
      </c>
      <c r="N21" s="174">
        <v>5.71</v>
      </c>
      <c r="O21" s="174">
        <v>6234</v>
      </c>
      <c r="P21" s="174">
        <v>610</v>
      </c>
      <c r="Q21" s="174">
        <v>7167</v>
      </c>
      <c r="R21" s="174">
        <v>959</v>
      </c>
      <c r="S21" s="174">
        <v>0.86899999999999999</v>
      </c>
      <c r="T21" s="174">
        <v>33.200000000000003</v>
      </c>
      <c r="U21" s="174">
        <v>11.3</v>
      </c>
      <c r="V21" s="174">
        <v>404</v>
      </c>
      <c r="W21" s="174">
        <v>251</v>
      </c>
    </row>
    <row r="22" spans="1:23">
      <c r="A22" s="18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</row>
    <row r="23" spans="1:23">
      <c r="A23" s="18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</row>
    <row r="24" spans="1:23" ht="15">
      <c r="A24" s="61" t="s">
        <v>93</v>
      </c>
      <c r="B24" s="61">
        <v>173</v>
      </c>
      <c r="C24" s="61">
        <v>762.2</v>
      </c>
      <c r="D24" s="61">
        <v>266.7</v>
      </c>
      <c r="E24" s="61">
        <v>14.3</v>
      </c>
      <c r="F24" s="61">
        <v>21.6</v>
      </c>
      <c r="G24" s="61">
        <v>16.5</v>
      </c>
      <c r="H24" s="61">
        <v>686</v>
      </c>
      <c r="I24" s="61">
        <v>6.17</v>
      </c>
      <c r="J24" s="61">
        <v>48</v>
      </c>
      <c r="K24" s="61">
        <v>205300</v>
      </c>
      <c r="L24" s="61">
        <v>6850</v>
      </c>
      <c r="M24" s="61">
        <v>30.5</v>
      </c>
      <c r="N24" s="61">
        <v>5.58</v>
      </c>
      <c r="O24" s="61">
        <v>5387</v>
      </c>
      <c r="P24" s="61">
        <v>514</v>
      </c>
      <c r="Q24" s="61">
        <v>6198</v>
      </c>
      <c r="R24" s="61">
        <v>807</v>
      </c>
      <c r="S24" s="61">
        <v>0.86399999999999999</v>
      </c>
      <c r="T24" s="61">
        <v>38.1</v>
      </c>
      <c r="U24" s="61">
        <v>9.39</v>
      </c>
      <c r="V24" s="61">
        <v>267</v>
      </c>
      <c r="W24" s="61">
        <v>220</v>
      </c>
    </row>
    <row r="25" spans="1:23" ht="15">
      <c r="A25" s="61" t="s">
        <v>94</v>
      </c>
      <c r="B25" s="61">
        <v>146.9</v>
      </c>
      <c r="C25" s="61">
        <v>754</v>
      </c>
      <c r="D25" s="61">
        <v>265.2</v>
      </c>
      <c r="E25" s="61">
        <v>12.8</v>
      </c>
      <c r="F25" s="61">
        <v>17.5</v>
      </c>
      <c r="G25" s="61">
        <v>16.5</v>
      </c>
      <c r="H25" s="61">
        <v>686</v>
      </c>
      <c r="I25" s="61">
        <v>7.58</v>
      </c>
      <c r="J25" s="61">
        <v>53.6</v>
      </c>
      <c r="K25" s="61">
        <v>168500</v>
      </c>
      <c r="L25" s="61">
        <v>5455</v>
      </c>
      <c r="M25" s="61">
        <v>30</v>
      </c>
      <c r="N25" s="61">
        <v>5.4</v>
      </c>
      <c r="O25" s="61">
        <v>4470</v>
      </c>
      <c r="P25" s="61">
        <v>411</v>
      </c>
      <c r="Q25" s="61">
        <v>5156</v>
      </c>
      <c r="R25" s="61">
        <v>647</v>
      </c>
      <c r="S25" s="61">
        <v>0.85799999999999998</v>
      </c>
      <c r="T25" s="61">
        <v>45.2</v>
      </c>
      <c r="U25" s="61">
        <v>7.4</v>
      </c>
      <c r="V25" s="61">
        <v>159</v>
      </c>
      <c r="W25" s="61">
        <v>187</v>
      </c>
    </row>
    <row r="26" spans="1:23" ht="15">
      <c r="A26" s="61" t="s">
        <v>95</v>
      </c>
      <c r="B26" s="61">
        <v>133.9</v>
      </c>
      <c r="C26" s="61">
        <v>750</v>
      </c>
      <c r="D26" s="61">
        <v>264.39999999999998</v>
      </c>
      <c r="E26" s="61">
        <v>12</v>
      </c>
      <c r="F26" s="61">
        <v>15.5</v>
      </c>
      <c r="G26" s="61">
        <v>16.5</v>
      </c>
      <c r="H26" s="61">
        <v>686</v>
      </c>
      <c r="I26" s="61">
        <v>8.5299999999999994</v>
      </c>
      <c r="J26" s="61">
        <v>57.2</v>
      </c>
      <c r="K26" s="61">
        <v>150700</v>
      </c>
      <c r="L26" s="61">
        <v>4788</v>
      </c>
      <c r="M26" s="61">
        <v>29.7</v>
      </c>
      <c r="N26" s="61">
        <v>5.3</v>
      </c>
      <c r="O26" s="61">
        <v>4018</v>
      </c>
      <c r="P26" s="61">
        <v>362</v>
      </c>
      <c r="Q26" s="61">
        <v>4644</v>
      </c>
      <c r="R26" s="61">
        <v>570</v>
      </c>
      <c r="S26" s="61">
        <v>0.85399999999999998</v>
      </c>
      <c r="T26" s="61">
        <v>49.8</v>
      </c>
      <c r="U26" s="61">
        <v>6.46</v>
      </c>
      <c r="V26" s="61">
        <v>119</v>
      </c>
      <c r="W26" s="61">
        <v>171</v>
      </c>
    </row>
    <row r="27" spans="1:23" ht="15">
      <c r="A27" s="61" t="s">
        <v>96</v>
      </c>
      <c r="B27" s="61">
        <v>170.2</v>
      </c>
      <c r="C27" s="61">
        <v>692.9</v>
      </c>
      <c r="D27" s="61">
        <v>255.8</v>
      </c>
      <c r="E27" s="61">
        <v>14.5</v>
      </c>
      <c r="F27" s="61">
        <v>23.7</v>
      </c>
      <c r="G27" s="61">
        <v>15.2</v>
      </c>
      <c r="H27" s="61">
        <v>615.1</v>
      </c>
      <c r="I27" s="61">
        <v>5.4</v>
      </c>
      <c r="J27" s="61">
        <v>42.4</v>
      </c>
      <c r="K27" s="61">
        <v>170300</v>
      </c>
      <c r="L27" s="61">
        <v>6630</v>
      </c>
      <c r="M27" s="61">
        <v>28</v>
      </c>
      <c r="N27" s="61">
        <v>5.53</v>
      </c>
      <c r="O27" s="61">
        <v>4916</v>
      </c>
      <c r="P27" s="61">
        <v>518</v>
      </c>
      <c r="Q27" s="61">
        <v>5631</v>
      </c>
      <c r="R27" s="61">
        <v>811</v>
      </c>
      <c r="S27" s="61">
        <v>0.872</v>
      </c>
      <c r="T27" s="61">
        <v>31.8</v>
      </c>
      <c r="U27" s="61">
        <v>7.42</v>
      </c>
      <c r="V27" s="61">
        <v>308</v>
      </c>
      <c r="W27" s="61">
        <v>217</v>
      </c>
    </row>
    <row r="28" spans="1:23" ht="15">
      <c r="A28" s="61" t="s">
        <v>97</v>
      </c>
      <c r="B28" s="61">
        <v>152.4</v>
      </c>
      <c r="C28" s="61">
        <v>687.5</v>
      </c>
      <c r="D28" s="61">
        <v>254.5</v>
      </c>
      <c r="E28" s="61">
        <v>13.2</v>
      </c>
      <c r="F28" s="61">
        <v>21</v>
      </c>
      <c r="G28" s="61">
        <v>15.2</v>
      </c>
      <c r="H28" s="61">
        <v>615.1</v>
      </c>
      <c r="I28" s="61">
        <v>6.06</v>
      </c>
      <c r="J28" s="61">
        <v>46.6</v>
      </c>
      <c r="K28" s="61">
        <v>150400</v>
      </c>
      <c r="L28" s="61">
        <v>5784</v>
      </c>
      <c r="M28" s="61">
        <v>27.8</v>
      </c>
      <c r="N28" s="61">
        <v>5.46</v>
      </c>
      <c r="O28" s="61">
        <v>4374</v>
      </c>
      <c r="P28" s="61">
        <v>455</v>
      </c>
      <c r="Q28" s="61">
        <v>5000</v>
      </c>
      <c r="R28" s="61">
        <v>710</v>
      </c>
      <c r="S28" s="61">
        <v>0.871</v>
      </c>
      <c r="T28" s="61">
        <v>35.5</v>
      </c>
      <c r="U28" s="61">
        <v>6.42</v>
      </c>
      <c r="V28" s="61">
        <v>220</v>
      </c>
      <c r="W28" s="61">
        <v>194</v>
      </c>
    </row>
    <row r="29" spans="1:23" ht="15">
      <c r="A29" s="61" t="s">
        <v>98</v>
      </c>
      <c r="B29" s="61">
        <v>140.1</v>
      </c>
      <c r="C29" s="61">
        <v>683.5</v>
      </c>
      <c r="D29" s="61">
        <v>253.7</v>
      </c>
      <c r="E29" s="61">
        <v>12.4</v>
      </c>
      <c r="F29" s="61">
        <v>19</v>
      </c>
      <c r="G29" s="61">
        <v>15.2</v>
      </c>
      <c r="H29" s="61">
        <v>615.1</v>
      </c>
      <c r="I29" s="61">
        <v>6.68</v>
      </c>
      <c r="J29" s="61">
        <v>49.6</v>
      </c>
      <c r="K29" s="61">
        <v>136300</v>
      </c>
      <c r="L29" s="61">
        <v>5183</v>
      </c>
      <c r="M29" s="61">
        <v>27.6</v>
      </c>
      <c r="N29" s="61">
        <v>5.39</v>
      </c>
      <c r="O29" s="61">
        <v>3987</v>
      </c>
      <c r="P29" s="61">
        <v>409</v>
      </c>
      <c r="Q29" s="61">
        <v>4558</v>
      </c>
      <c r="R29" s="61">
        <v>638</v>
      </c>
      <c r="S29" s="61">
        <v>0.86799999999999999</v>
      </c>
      <c r="T29" s="61">
        <v>38.700000000000003</v>
      </c>
      <c r="U29" s="61">
        <v>5.72</v>
      </c>
      <c r="V29" s="61">
        <v>169</v>
      </c>
      <c r="W29" s="61">
        <v>178</v>
      </c>
    </row>
    <row r="30" spans="1:23" ht="15">
      <c r="A30" s="61" t="s">
        <v>99</v>
      </c>
      <c r="B30" s="61">
        <v>125.2</v>
      </c>
      <c r="C30" s="61">
        <v>677.9</v>
      </c>
      <c r="D30" s="61">
        <v>253</v>
      </c>
      <c r="E30" s="61">
        <v>11.7</v>
      </c>
      <c r="F30" s="61">
        <v>16.2</v>
      </c>
      <c r="G30" s="61">
        <v>15.2</v>
      </c>
      <c r="H30" s="61">
        <v>615.1</v>
      </c>
      <c r="I30" s="61">
        <v>7.81</v>
      </c>
      <c r="J30" s="61">
        <v>52.6</v>
      </c>
      <c r="K30" s="61">
        <v>118000</v>
      </c>
      <c r="L30" s="61">
        <v>4383</v>
      </c>
      <c r="M30" s="61">
        <v>27.2</v>
      </c>
      <c r="N30" s="61">
        <v>5.24</v>
      </c>
      <c r="O30" s="61">
        <v>3481</v>
      </c>
      <c r="P30" s="61">
        <v>346</v>
      </c>
      <c r="Q30" s="61">
        <v>3994</v>
      </c>
      <c r="R30" s="61">
        <v>542</v>
      </c>
      <c r="S30" s="61">
        <v>0.86199999999999999</v>
      </c>
      <c r="T30" s="61">
        <v>43.9</v>
      </c>
      <c r="U30" s="61">
        <v>4.8</v>
      </c>
      <c r="V30" s="61">
        <v>116</v>
      </c>
      <c r="W30" s="61">
        <v>159</v>
      </c>
    </row>
    <row r="31" spans="1:23" ht="15">
      <c r="A31" s="61" t="s">
        <v>100</v>
      </c>
      <c r="B31" s="61">
        <v>238.1</v>
      </c>
      <c r="C31" s="61">
        <v>635.79999999999995</v>
      </c>
      <c r="D31" s="61">
        <v>311.39999999999998</v>
      </c>
      <c r="E31" s="61">
        <v>18.399999999999999</v>
      </c>
      <c r="F31" s="61">
        <v>31.4</v>
      </c>
      <c r="G31" s="61">
        <v>16.5</v>
      </c>
      <c r="H31" s="61">
        <v>540</v>
      </c>
      <c r="I31" s="61">
        <v>4.96</v>
      </c>
      <c r="J31" s="61">
        <v>29.3</v>
      </c>
      <c r="K31" s="61">
        <v>209500</v>
      </c>
      <c r="L31" s="61">
        <v>15840</v>
      </c>
      <c r="M31" s="61">
        <v>26.3</v>
      </c>
      <c r="N31" s="61">
        <v>7.23</v>
      </c>
      <c r="O31" s="61">
        <v>6589</v>
      </c>
      <c r="P31" s="61">
        <v>1017</v>
      </c>
      <c r="Q31" s="61">
        <v>7486</v>
      </c>
      <c r="R31" s="61">
        <v>1574</v>
      </c>
      <c r="S31" s="61">
        <v>0.88600000000000001</v>
      </c>
      <c r="T31" s="61">
        <v>21.3</v>
      </c>
      <c r="U31" s="61">
        <v>14.5</v>
      </c>
      <c r="V31" s="61">
        <v>785</v>
      </c>
      <c r="W31" s="61">
        <v>303</v>
      </c>
    </row>
    <row r="32" spans="1:23" ht="15">
      <c r="A32" s="61" t="s">
        <v>101</v>
      </c>
      <c r="B32" s="61">
        <v>179</v>
      </c>
      <c r="C32" s="61">
        <v>620.20000000000005</v>
      </c>
      <c r="D32" s="61">
        <v>307.10000000000002</v>
      </c>
      <c r="E32" s="61">
        <v>14.1</v>
      </c>
      <c r="F32" s="61">
        <v>23.6</v>
      </c>
      <c r="G32" s="61">
        <v>16.5</v>
      </c>
      <c r="H32" s="61">
        <v>540</v>
      </c>
      <c r="I32" s="61">
        <v>6.51</v>
      </c>
      <c r="J32" s="61">
        <v>38.299999999999997</v>
      </c>
      <c r="K32" s="61">
        <v>153000</v>
      </c>
      <c r="L32" s="61">
        <v>11410</v>
      </c>
      <c r="M32" s="61">
        <v>25.9</v>
      </c>
      <c r="N32" s="61">
        <v>7.07</v>
      </c>
      <c r="O32" s="61">
        <v>4935</v>
      </c>
      <c r="P32" s="61">
        <v>743</v>
      </c>
      <c r="Q32" s="61">
        <v>5547</v>
      </c>
      <c r="R32" s="61">
        <v>1144</v>
      </c>
      <c r="S32" s="61">
        <v>0.88600000000000001</v>
      </c>
      <c r="T32" s="61">
        <v>27.7</v>
      </c>
      <c r="U32" s="61">
        <v>10.199999999999999</v>
      </c>
      <c r="V32" s="61">
        <v>340</v>
      </c>
      <c r="W32" s="61">
        <v>228</v>
      </c>
    </row>
    <row r="33" spans="1:23" ht="15">
      <c r="A33" s="61" t="s">
        <v>102</v>
      </c>
      <c r="B33" s="61">
        <v>149.19999999999999</v>
      </c>
      <c r="C33" s="61">
        <v>612.4</v>
      </c>
      <c r="D33" s="61">
        <v>304.8</v>
      </c>
      <c r="E33" s="61">
        <v>11.8</v>
      </c>
      <c r="F33" s="61">
        <v>19.7</v>
      </c>
      <c r="G33" s="61">
        <v>16.5</v>
      </c>
      <c r="H33" s="61">
        <v>540</v>
      </c>
      <c r="I33" s="61">
        <v>7.74</v>
      </c>
      <c r="J33" s="61">
        <v>45.8</v>
      </c>
      <c r="K33" s="61">
        <v>125900</v>
      </c>
      <c r="L33" s="61">
        <v>9308</v>
      </c>
      <c r="M33" s="61">
        <v>25.7</v>
      </c>
      <c r="N33" s="61">
        <v>7</v>
      </c>
      <c r="O33" s="61">
        <v>4111</v>
      </c>
      <c r="P33" s="61">
        <v>611</v>
      </c>
      <c r="Q33" s="61">
        <v>4594</v>
      </c>
      <c r="R33" s="61">
        <v>937</v>
      </c>
      <c r="S33" s="61">
        <v>0.88600000000000001</v>
      </c>
      <c r="T33" s="61">
        <v>32.700000000000003</v>
      </c>
      <c r="U33" s="61">
        <v>8.17</v>
      </c>
      <c r="V33" s="61">
        <v>200</v>
      </c>
      <c r="W33" s="61">
        <v>190</v>
      </c>
    </row>
    <row r="34" spans="1:23" ht="15">
      <c r="A34" s="61" t="s">
        <v>103</v>
      </c>
      <c r="B34" s="61">
        <v>139.9</v>
      </c>
      <c r="C34" s="61">
        <v>617.20000000000005</v>
      </c>
      <c r="D34" s="61">
        <v>230.2</v>
      </c>
      <c r="E34" s="61">
        <v>13.1</v>
      </c>
      <c r="F34" s="61">
        <v>22.1</v>
      </c>
      <c r="G34" s="61">
        <v>12.7</v>
      </c>
      <c r="H34" s="61">
        <v>547.6</v>
      </c>
      <c r="I34" s="61">
        <v>5.21</v>
      </c>
      <c r="J34" s="61">
        <v>41.8</v>
      </c>
      <c r="K34" s="61">
        <v>111800</v>
      </c>
      <c r="L34" s="61">
        <v>4505</v>
      </c>
      <c r="M34" s="61">
        <v>25</v>
      </c>
      <c r="N34" s="61">
        <v>5.03</v>
      </c>
      <c r="O34" s="61">
        <v>3622</v>
      </c>
      <c r="P34" s="61">
        <v>391</v>
      </c>
      <c r="Q34" s="61">
        <v>4142</v>
      </c>
      <c r="R34" s="61">
        <v>611</v>
      </c>
      <c r="S34" s="61">
        <v>0.875</v>
      </c>
      <c r="T34" s="61">
        <v>30.6</v>
      </c>
      <c r="U34" s="61">
        <v>3.99</v>
      </c>
      <c r="V34" s="61">
        <v>216</v>
      </c>
      <c r="W34" s="61">
        <v>178</v>
      </c>
    </row>
    <row r="35" spans="1:23" ht="15">
      <c r="A35" s="61" t="s">
        <v>104</v>
      </c>
      <c r="B35" s="61">
        <v>125.1</v>
      </c>
      <c r="C35" s="61">
        <v>612.20000000000005</v>
      </c>
      <c r="D35" s="61">
        <v>229</v>
      </c>
      <c r="E35" s="61">
        <v>11.9</v>
      </c>
      <c r="F35" s="61">
        <v>19.600000000000001</v>
      </c>
      <c r="G35" s="61">
        <v>12.7</v>
      </c>
      <c r="H35" s="61">
        <v>547.6</v>
      </c>
      <c r="I35" s="61">
        <v>5.84</v>
      </c>
      <c r="J35" s="61">
        <v>46</v>
      </c>
      <c r="K35" s="61">
        <v>98610</v>
      </c>
      <c r="L35" s="61">
        <v>3932</v>
      </c>
      <c r="M35" s="61">
        <v>24.9</v>
      </c>
      <c r="N35" s="61">
        <v>4.97</v>
      </c>
      <c r="O35" s="61">
        <v>3221</v>
      </c>
      <c r="P35" s="61">
        <v>343</v>
      </c>
      <c r="Q35" s="61">
        <v>3676</v>
      </c>
      <c r="R35" s="61">
        <v>535</v>
      </c>
      <c r="S35" s="61">
        <v>0.873</v>
      </c>
      <c r="T35" s="61">
        <v>34.1</v>
      </c>
      <c r="U35" s="61">
        <v>3.45</v>
      </c>
      <c r="V35" s="61">
        <v>154</v>
      </c>
      <c r="W35" s="61">
        <v>159</v>
      </c>
    </row>
    <row r="36" spans="1:23" ht="15">
      <c r="A36" s="61" t="s">
        <v>105</v>
      </c>
      <c r="B36" s="61">
        <v>113</v>
      </c>
      <c r="C36" s="61">
        <v>607.6</v>
      </c>
      <c r="D36" s="61">
        <v>228.2</v>
      </c>
      <c r="E36" s="61">
        <v>11.1</v>
      </c>
      <c r="F36" s="61">
        <v>17.3</v>
      </c>
      <c r="G36" s="61">
        <v>12.7</v>
      </c>
      <c r="H36" s="61">
        <v>547.6</v>
      </c>
      <c r="I36" s="61">
        <v>6.6</v>
      </c>
      <c r="J36" s="61">
        <v>49.3</v>
      </c>
      <c r="K36" s="61">
        <v>87320</v>
      </c>
      <c r="L36" s="61">
        <v>3434</v>
      </c>
      <c r="M36" s="61">
        <v>24.6</v>
      </c>
      <c r="N36" s="61">
        <v>4.88</v>
      </c>
      <c r="O36" s="61">
        <v>2874</v>
      </c>
      <c r="P36" s="61">
        <v>301</v>
      </c>
      <c r="Q36" s="61">
        <v>3281</v>
      </c>
      <c r="R36" s="61">
        <v>469</v>
      </c>
      <c r="S36" s="61">
        <v>0.87</v>
      </c>
      <c r="T36" s="61">
        <v>38</v>
      </c>
      <c r="U36" s="61">
        <v>2.99</v>
      </c>
      <c r="V36" s="61">
        <v>111</v>
      </c>
      <c r="W36" s="61">
        <v>144</v>
      </c>
    </row>
    <row r="37" spans="1:23" ht="15">
      <c r="A37" s="61" t="s">
        <v>106</v>
      </c>
      <c r="B37" s="61">
        <v>101.2</v>
      </c>
      <c r="C37" s="61">
        <v>602.6</v>
      </c>
      <c r="D37" s="61">
        <v>227.6</v>
      </c>
      <c r="E37" s="61">
        <v>10.5</v>
      </c>
      <c r="F37" s="61">
        <v>14.8</v>
      </c>
      <c r="G37" s="61">
        <v>12.7</v>
      </c>
      <c r="H37" s="61">
        <v>547.6</v>
      </c>
      <c r="I37" s="61">
        <v>7.69</v>
      </c>
      <c r="J37" s="61">
        <v>52.2</v>
      </c>
      <c r="K37" s="61">
        <v>75780</v>
      </c>
      <c r="L37" s="61">
        <v>2915</v>
      </c>
      <c r="M37" s="61">
        <v>24.2</v>
      </c>
      <c r="N37" s="61">
        <v>4.75</v>
      </c>
      <c r="O37" s="61">
        <v>2515</v>
      </c>
      <c r="P37" s="61">
        <v>256</v>
      </c>
      <c r="Q37" s="61">
        <v>2881</v>
      </c>
      <c r="R37" s="61">
        <v>400</v>
      </c>
      <c r="S37" s="61">
        <v>0.86399999999999999</v>
      </c>
      <c r="T37" s="61">
        <v>43.1</v>
      </c>
      <c r="U37" s="61">
        <v>2.52</v>
      </c>
      <c r="V37" s="61">
        <v>77</v>
      </c>
      <c r="W37" s="61">
        <v>129</v>
      </c>
    </row>
    <row r="38" spans="1:23" ht="15">
      <c r="A38" s="61" t="s">
        <v>107</v>
      </c>
      <c r="B38" s="61">
        <v>122</v>
      </c>
      <c r="C38" s="61">
        <v>544.5</v>
      </c>
      <c r="D38" s="61">
        <v>211.9</v>
      </c>
      <c r="E38" s="61">
        <v>12.7</v>
      </c>
      <c r="F38" s="61">
        <v>21.3</v>
      </c>
      <c r="G38" s="61">
        <v>12.7</v>
      </c>
      <c r="H38" s="61">
        <v>476.5</v>
      </c>
      <c r="I38" s="61">
        <v>4.97</v>
      </c>
      <c r="J38" s="61">
        <v>37.5</v>
      </c>
      <c r="K38" s="61">
        <v>76040</v>
      </c>
      <c r="L38" s="61">
        <v>3388</v>
      </c>
      <c r="M38" s="61">
        <v>22.1</v>
      </c>
      <c r="N38" s="61">
        <v>4.67</v>
      </c>
      <c r="O38" s="61">
        <v>2793</v>
      </c>
      <c r="P38" s="61">
        <v>320</v>
      </c>
      <c r="Q38" s="61">
        <v>3196</v>
      </c>
      <c r="R38" s="61">
        <v>500</v>
      </c>
      <c r="S38" s="61">
        <v>0.877</v>
      </c>
      <c r="T38" s="61">
        <v>27.6</v>
      </c>
      <c r="U38" s="61">
        <v>2.3199999999999998</v>
      </c>
      <c r="V38" s="61">
        <v>178</v>
      </c>
      <c r="W38" s="61">
        <v>155</v>
      </c>
    </row>
    <row r="39" spans="1:23" ht="15">
      <c r="A39" s="61" t="s">
        <v>108</v>
      </c>
      <c r="B39" s="61">
        <v>109</v>
      </c>
      <c r="C39" s="61">
        <v>539.5</v>
      </c>
      <c r="D39" s="61">
        <v>210.8</v>
      </c>
      <c r="E39" s="61">
        <v>11.6</v>
      </c>
      <c r="F39" s="61">
        <v>18.8</v>
      </c>
      <c r="G39" s="61">
        <v>12.7</v>
      </c>
      <c r="H39" s="61">
        <v>476.5</v>
      </c>
      <c r="I39" s="61">
        <v>5.61</v>
      </c>
      <c r="J39" s="61">
        <v>41.1</v>
      </c>
      <c r="K39" s="61">
        <v>66820</v>
      </c>
      <c r="L39" s="61">
        <v>2943</v>
      </c>
      <c r="M39" s="61">
        <v>21.9</v>
      </c>
      <c r="N39" s="61">
        <v>4.5999999999999996</v>
      </c>
      <c r="O39" s="61">
        <v>2477</v>
      </c>
      <c r="P39" s="61">
        <v>279</v>
      </c>
      <c r="Q39" s="61">
        <v>2828</v>
      </c>
      <c r="R39" s="61">
        <v>436</v>
      </c>
      <c r="S39" s="61">
        <v>0.875</v>
      </c>
      <c r="T39" s="61">
        <v>30.9</v>
      </c>
      <c r="U39" s="61">
        <v>1.99</v>
      </c>
      <c r="V39" s="61">
        <v>126</v>
      </c>
      <c r="W39" s="61">
        <v>139</v>
      </c>
    </row>
    <row r="40" spans="1:23" ht="15">
      <c r="A40" s="61" t="s">
        <v>109</v>
      </c>
      <c r="B40" s="61">
        <v>101</v>
      </c>
      <c r="C40" s="61">
        <v>536.70000000000005</v>
      </c>
      <c r="D40" s="61">
        <v>210</v>
      </c>
      <c r="E40" s="61">
        <v>10.8</v>
      </c>
      <c r="F40" s="61">
        <v>17.399999999999999</v>
      </c>
      <c r="G40" s="61">
        <v>12.7</v>
      </c>
      <c r="H40" s="61">
        <v>476.5</v>
      </c>
      <c r="I40" s="61">
        <v>6.03</v>
      </c>
      <c r="J40" s="61">
        <v>44.1</v>
      </c>
      <c r="K40" s="61">
        <v>61520</v>
      </c>
      <c r="L40" s="61">
        <v>2692</v>
      </c>
      <c r="M40" s="61">
        <v>21.9</v>
      </c>
      <c r="N40" s="61">
        <v>4.57</v>
      </c>
      <c r="O40" s="61">
        <v>2292</v>
      </c>
      <c r="P40" s="61">
        <v>256</v>
      </c>
      <c r="Q40" s="61">
        <v>2612</v>
      </c>
      <c r="R40" s="61">
        <v>399</v>
      </c>
      <c r="S40" s="61">
        <v>0.874</v>
      </c>
      <c r="T40" s="61">
        <v>33.200000000000003</v>
      </c>
      <c r="U40" s="61">
        <v>1.81</v>
      </c>
      <c r="V40" s="61">
        <v>101</v>
      </c>
      <c r="W40" s="61">
        <v>129</v>
      </c>
    </row>
    <row r="41" spans="1:23" ht="15">
      <c r="A41" s="61" t="s">
        <v>110</v>
      </c>
      <c r="B41" s="61">
        <v>92.14</v>
      </c>
      <c r="C41" s="61">
        <v>533.1</v>
      </c>
      <c r="D41" s="61">
        <v>209.3</v>
      </c>
      <c r="E41" s="61">
        <v>10.1</v>
      </c>
      <c r="F41" s="61">
        <v>15.6</v>
      </c>
      <c r="G41" s="61">
        <v>12.7</v>
      </c>
      <c r="H41" s="61">
        <v>476.5</v>
      </c>
      <c r="I41" s="61">
        <v>6.71</v>
      </c>
      <c r="J41" s="61">
        <v>47.2</v>
      </c>
      <c r="K41" s="61">
        <v>55230</v>
      </c>
      <c r="L41" s="61">
        <v>2389</v>
      </c>
      <c r="M41" s="61">
        <v>21.7</v>
      </c>
      <c r="N41" s="61">
        <v>4.51</v>
      </c>
      <c r="O41" s="61">
        <v>2072</v>
      </c>
      <c r="P41" s="61">
        <v>228</v>
      </c>
      <c r="Q41" s="61">
        <v>2360</v>
      </c>
      <c r="R41" s="61">
        <v>356</v>
      </c>
      <c r="S41" s="61">
        <v>0.872</v>
      </c>
      <c r="T41" s="61">
        <v>36.5</v>
      </c>
      <c r="U41" s="61">
        <v>1.6</v>
      </c>
      <c r="V41" s="61">
        <v>75.7</v>
      </c>
      <c r="W41" s="61">
        <v>117</v>
      </c>
    </row>
    <row r="42" spans="1:23" ht="15">
      <c r="A42" s="61" t="s">
        <v>111</v>
      </c>
      <c r="B42" s="61">
        <v>82.2</v>
      </c>
      <c r="C42" s="61">
        <v>528.29999999999995</v>
      </c>
      <c r="D42" s="61">
        <v>208.8</v>
      </c>
      <c r="E42" s="61">
        <v>9.6</v>
      </c>
      <c r="F42" s="61">
        <v>13.2</v>
      </c>
      <c r="G42" s="61">
        <v>12.7</v>
      </c>
      <c r="H42" s="61">
        <v>476.5</v>
      </c>
      <c r="I42" s="61">
        <v>7.91</v>
      </c>
      <c r="J42" s="61">
        <v>49.6</v>
      </c>
      <c r="K42" s="61">
        <v>47540</v>
      </c>
      <c r="L42" s="61">
        <v>2007</v>
      </c>
      <c r="M42" s="61">
        <v>21.3</v>
      </c>
      <c r="N42" s="61">
        <v>4.38</v>
      </c>
      <c r="O42" s="61">
        <v>1800</v>
      </c>
      <c r="P42" s="61">
        <v>192</v>
      </c>
      <c r="Q42" s="61">
        <v>2059</v>
      </c>
      <c r="R42" s="61">
        <v>300</v>
      </c>
      <c r="S42" s="61">
        <v>0.86399999999999999</v>
      </c>
      <c r="T42" s="61">
        <v>41.6</v>
      </c>
      <c r="U42" s="61">
        <v>1.33</v>
      </c>
      <c r="V42" s="61">
        <v>51.5</v>
      </c>
      <c r="W42" s="61">
        <v>105</v>
      </c>
    </row>
    <row r="43" spans="1:23" ht="15">
      <c r="A43" s="61" t="s">
        <v>112</v>
      </c>
      <c r="B43" s="61">
        <v>98.3</v>
      </c>
      <c r="C43" s="61">
        <v>467.2</v>
      </c>
      <c r="D43" s="61">
        <v>192.8</v>
      </c>
      <c r="E43" s="61">
        <v>11.4</v>
      </c>
      <c r="F43" s="61">
        <v>19.600000000000001</v>
      </c>
      <c r="G43" s="61">
        <v>10.199999999999999</v>
      </c>
      <c r="H43" s="61">
        <v>407.6</v>
      </c>
      <c r="I43" s="61">
        <v>4.92</v>
      </c>
      <c r="J43" s="61">
        <v>35.799999999999997</v>
      </c>
      <c r="K43" s="61">
        <v>45730</v>
      </c>
      <c r="L43" s="61">
        <v>2347</v>
      </c>
      <c r="M43" s="61">
        <v>19.100000000000001</v>
      </c>
      <c r="N43" s="61">
        <v>4.33</v>
      </c>
      <c r="O43" s="61">
        <v>1957</v>
      </c>
      <c r="P43" s="61">
        <v>243</v>
      </c>
      <c r="Q43" s="61">
        <v>2232</v>
      </c>
      <c r="R43" s="61">
        <v>379</v>
      </c>
      <c r="S43" s="61">
        <v>0.88100000000000001</v>
      </c>
      <c r="T43" s="61">
        <v>25.7</v>
      </c>
      <c r="U43" s="61">
        <v>1.18</v>
      </c>
      <c r="V43" s="61">
        <v>121</v>
      </c>
      <c r="W43" s="61">
        <v>125</v>
      </c>
    </row>
    <row r="44" spans="1:23" ht="15">
      <c r="A44" s="61" t="s">
        <v>113</v>
      </c>
      <c r="B44" s="61">
        <v>89.3</v>
      </c>
      <c r="C44" s="61">
        <v>463.4</v>
      </c>
      <c r="D44" s="61">
        <v>191.9</v>
      </c>
      <c r="E44" s="61">
        <v>10.5</v>
      </c>
      <c r="F44" s="61">
        <v>17.7</v>
      </c>
      <c r="G44" s="61">
        <v>10.199999999999999</v>
      </c>
      <c r="H44" s="61">
        <v>407.6</v>
      </c>
      <c r="I44" s="61">
        <v>5.42</v>
      </c>
      <c r="J44" s="61">
        <v>38.799999999999997</v>
      </c>
      <c r="K44" s="61">
        <v>41020</v>
      </c>
      <c r="L44" s="61">
        <v>2089</v>
      </c>
      <c r="M44" s="61">
        <v>19</v>
      </c>
      <c r="N44" s="61">
        <v>4.29</v>
      </c>
      <c r="O44" s="61">
        <v>1770</v>
      </c>
      <c r="P44" s="61">
        <v>218</v>
      </c>
      <c r="Q44" s="61">
        <v>2014</v>
      </c>
      <c r="R44" s="61">
        <v>338</v>
      </c>
      <c r="S44" s="61">
        <v>0.88</v>
      </c>
      <c r="T44" s="61">
        <v>28.3</v>
      </c>
      <c r="U44" s="61">
        <v>1.04</v>
      </c>
      <c r="V44" s="61">
        <v>90.7</v>
      </c>
      <c r="W44" s="61">
        <v>114</v>
      </c>
    </row>
    <row r="45" spans="1:23" ht="15">
      <c r="A45" s="61" t="s">
        <v>114</v>
      </c>
      <c r="B45" s="61">
        <v>82</v>
      </c>
      <c r="C45" s="61">
        <v>460</v>
      </c>
      <c r="D45" s="61">
        <v>191.3</v>
      </c>
      <c r="E45" s="61">
        <v>9.9</v>
      </c>
      <c r="F45" s="61">
        <v>16</v>
      </c>
      <c r="G45" s="61">
        <v>10.199999999999999</v>
      </c>
      <c r="H45" s="61">
        <v>407.6</v>
      </c>
      <c r="I45" s="61">
        <v>5.98</v>
      </c>
      <c r="J45" s="61">
        <v>41.2</v>
      </c>
      <c r="K45" s="61">
        <v>37050</v>
      </c>
      <c r="L45" s="61">
        <v>1871</v>
      </c>
      <c r="M45" s="61">
        <v>18.8</v>
      </c>
      <c r="N45" s="61">
        <v>4.2300000000000004</v>
      </c>
      <c r="O45" s="61">
        <v>1611</v>
      </c>
      <c r="P45" s="61">
        <v>196</v>
      </c>
      <c r="Q45" s="61">
        <v>1831</v>
      </c>
      <c r="R45" s="61">
        <v>304</v>
      </c>
      <c r="S45" s="61">
        <v>0.877</v>
      </c>
      <c r="T45" s="61">
        <v>30.9</v>
      </c>
      <c r="U45" s="61">
        <v>0.92200000000000004</v>
      </c>
      <c r="V45" s="61">
        <v>69.2</v>
      </c>
      <c r="W45" s="61">
        <v>104</v>
      </c>
    </row>
    <row r="46" spans="1:23" ht="15">
      <c r="A46" s="61" t="s">
        <v>115</v>
      </c>
      <c r="B46" s="61">
        <v>74.3</v>
      </c>
      <c r="C46" s="61">
        <v>457</v>
      </c>
      <c r="D46" s="61">
        <v>190.4</v>
      </c>
      <c r="E46" s="61">
        <v>9</v>
      </c>
      <c r="F46" s="61">
        <v>14.5</v>
      </c>
      <c r="G46" s="61">
        <v>10.199999999999999</v>
      </c>
      <c r="H46" s="61">
        <v>407.6</v>
      </c>
      <c r="I46" s="61">
        <v>6.57</v>
      </c>
      <c r="J46" s="61">
        <v>45.3</v>
      </c>
      <c r="K46" s="61">
        <v>33320</v>
      </c>
      <c r="L46" s="61">
        <v>1671</v>
      </c>
      <c r="M46" s="61">
        <v>18.8</v>
      </c>
      <c r="N46" s="61">
        <v>4.2</v>
      </c>
      <c r="O46" s="61">
        <v>1458</v>
      </c>
      <c r="P46" s="61">
        <v>176</v>
      </c>
      <c r="Q46" s="61">
        <v>1653</v>
      </c>
      <c r="R46" s="61">
        <v>272</v>
      </c>
      <c r="S46" s="61">
        <v>0.877</v>
      </c>
      <c r="T46" s="61">
        <v>33.9</v>
      </c>
      <c r="U46" s="61">
        <v>0.81799999999999995</v>
      </c>
      <c r="V46" s="61">
        <v>51.8</v>
      </c>
      <c r="W46" s="61">
        <v>94.6</v>
      </c>
    </row>
    <row r="47" spans="1:23" ht="15">
      <c r="A47" s="61" t="s">
        <v>116</v>
      </c>
      <c r="B47" s="61">
        <v>67.099999999999994</v>
      </c>
      <c r="C47" s="61">
        <v>453.4</v>
      </c>
      <c r="D47" s="61">
        <v>189.9</v>
      </c>
      <c r="E47" s="61">
        <v>8.5</v>
      </c>
      <c r="F47" s="61">
        <v>12.7</v>
      </c>
      <c r="G47" s="61">
        <v>10.199999999999999</v>
      </c>
      <c r="H47" s="61">
        <v>407.6</v>
      </c>
      <c r="I47" s="61">
        <v>7.48</v>
      </c>
      <c r="J47" s="61">
        <v>48</v>
      </c>
      <c r="K47" s="61">
        <v>29380</v>
      </c>
      <c r="L47" s="61">
        <v>1452</v>
      </c>
      <c r="M47" s="61">
        <v>18.5</v>
      </c>
      <c r="N47" s="61">
        <v>4.12</v>
      </c>
      <c r="O47" s="61">
        <v>1296</v>
      </c>
      <c r="P47" s="61">
        <v>153</v>
      </c>
      <c r="Q47" s="61">
        <v>1471</v>
      </c>
      <c r="R47" s="61">
        <v>237</v>
      </c>
      <c r="S47" s="61">
        <v>0.872</v>
      </c>
      <c r="T47" s="61">
        <v>37.9</v>
      </c>
      <c r="U47" s="61">
        <v>0.70499999999999996</v>
      </c>
      <c r="V47" s="61">
        <v>37.1</v>
      </c>
      <c r="W47" s="61">
        <v>85.5</v>
      </c>
    </row>
    <row r="48" spans="1:23" ht="15">
      <c r="A48" s="61" t="s">
        <v>117</v>
      </c>
      <c r="B48" s="61">
        <v>82.1</v>
      </c>
      <c r="C48" s="61">
        <v>465.8</v>
      </c>
      <c r="D48" s="61">
        <v>155.30000000000001</v>
      </c>
      <c r="E48" s="61">
        <v>10.5</v>
      </c>
      <c r="F48" s="61">
        <v>18.899999999999999</v>
      </c>
      <c r="G48" s="61">
        <v>10.199999999999999</v>
      </c>
      <c r="H48" s="61">
        <v>407.6</v>
      </c>
      <c r="I48" s="61">
        <v>4.1100000000000003</v>
      </c>
      <c r="J48" s="61">
        <v>38.799999999999997</v>
      </c>
      <c r="K48" s="61">
        <v>36590</v>
      </c>
      <c r="L48" s="61">
        <v>1185</v>
      </c>
      <c r="M48" s="61">
        <v>18.7</v>
      </c>
      <c r="N48" s="61">
        <v>3.37</v>
      </c>
      <c r="O48" s="61">
        <v>1571</v>
      </c>
      <c r="P48" s="61">
        <v>153</v>
      </c>
      <c r="Q48" s="61">
        <v>1811</v>
      </c>
      <c r="R48" s="61">
        <v>240</v>
      </c>
      <c r="S48" s="61">
        <v>0.873</v>
      </c>
      <c r="T48" s="61">
        <v>27.4</v>
      </c>
      <c r="U48" s="61">
        <v>0.59099999999999997</v>
      </c>
      <c r="V48" s="61">
        <v>89.2</v>
      </c>
      <c r="W48" s="61">
        <v>105</v>
      </c>
    </row>
    <row r="49" spans="1:23" ht="15">
      <c r="A49" s="61" t="s">
        <v>118</v>
      </c>
      <c r="B49" s="61">
        <v>74.2</v>
      </c>
      <c r="C49" s="61">
        <v>462</v>
      </c>
      <c r="D49" s="61">
        <v>154.4</v>
      </c>
      <c r="E49" s="61">
        <v>9.6</v>
      </c>
      <c r="F49" s="61">
        <v>17</v>
      </c>
      <c r="G49" s="61">
        <v>10.199999999999999</v>
      </c>
      <c r="H49" s="61">
        <v>407.6</v>
      </c>
      <c r="I49" s="61">
        <v>4.54</v>
      </c>
      <c r="J49" s="61">
        <v>42.5</v>
      </c>
      <c r="K49" s="61">
        <v>32670</v>
      </c>
      <c r="L49" s="61">
        <v>1047</v>
      </c>
      <c r="M49" s="61">
        <v>18.600000000000001</v>
      </c>
      <c r="N49" s="61">
        <v>3.33</v>
      </c>
      <c r="O49" s="61">
        <v>1414</v>
      </c>
      <c r="P49" s="61">
        <v>136</v>
      </c>
      <c r="Q49" s="61">
        <v>1627</v>
      </c>
      <c r="R49" s="61">
        <v>213</v>
      </c>
      <c r="S49" s="61">
        <v>0.873</v>
      </c>
      <c r="T49" s="61">
        <v>30.1</v>
      </c>
      <c r="U49" s="61">
        <v>0.51800000000000002</v>
      </c>
      <c r="V49" s="61">
        <v>65.900000000000006</v>
      </c>
      <c r="W49" s="61">
        <v>94.5</v>
      </c>
    </row>
    <row r="50" spans="1:23">
      <c r="A50" s="183" t="s">
        <v>119</v>
      </c>
      <c r="B50" s="174">
        <v>67.2</v>
      </c>
      <c r="C50" s="174">
        <v>458</v>
      </c>
      <c r="D50" s="174">
        <v>153.80000000000001</v>
      </c>
      <c r="E50" s="174">
        <v>9</v>
      </c>
      <c r="F50" s="174">
        <v>15</v>
      </c>
      <c r="G50" s="174">
        <v>10.199999999999999</v>
      </c>
      <c r="H50" s="174">
        <v>407.6</v>
      </c>
      <c r="I50" s="174">
        <v>5.13</v>
      </c>
      <c r="J50" s="174">
        <v>45.3</v>
      </c>
      <c r="K50" s="174">
        <v>28930</v>
      </c>
      <c r="L50" s="174">
        <v>913</v>
      </c>
      <c r="M50" s="174">
        <v>18.399999999999999</v>
      </c>
      <c r="N50" s="174">
        <v>3.27</v>
      </c>
      <c r="O50" s="174">
        <v>1263</v>
      </c>
      <c r="P50" s="174">
        <v>119</v>
      </c>
      <c r="Q50" s="174">
        <v>1453</v>
      </c>
      <c r="R50" s="174">
        <v>187</v>
      </c>
      <c r="S50" s="174">
        <v>0.86899999999999999</v>
      </c>
      <c r="T50" s="174">
        <v>33.6</v>
      </c>
      <c r="U50" s="174">
        <v>0.44800000000000001</v>
      </c>
      <c r="V50" s="174">
        <v>47.7</v>
      </c>
      <c r="W50" s="174">
        <v>85.6</v>
      </c>
    </row>
    <row r="51" spans="1:23">
      <c r="A51" s="18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1:23">
      <c r="A52" s="18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</row>
    <row r="53" spans="1:23" ht="15">
      <c r="A53" s="61" t="s">
        <v>120</v>
      </c>
      <c r="B53" s="61">
        <v>59.8</v>
      </c>
      <c r="C53" s="61">
        <v>454.6</v>
      </c>
      <c r="D53" s="61">
        <v>152.9</v>
      </c>
      <c r="E53" s="61">
        <v>8.1</v>
      </c>
      <c r="F53" s="61">
        <v>13.3</v>
      </c>
      <c r="G53" s="61">
        <v>10.199999999999999</v>
      </c>
      <c r="H53" s="61">
        <v>407.6</v>
      </c>
      <c r="I53" s="61">
        <v>5.75</v>
      </c>
      <c r="J53" s="61">
        <v>50.3</v>
      </c>
      <c r="K53" s="61">
        <v>25500</v>
      </c>
      <c r="L53" s="61">
        <v>795</v>
      </c>
      <c r="M53" s="61">
        <v>18.3</v>
      </c>
      <c r="N53" s="61">
        <v>3.23</v>
      </c>
      <c r="O53" s="61">
        <v>1122</v>
      </c>
      <c r="P53" s="61">
        <v>104</v>
      </c>
      <c r="Q53" s="61">
        <v>1287</v>
      </c>
      <c r="R53" s="61">
        <v>163</v>
      </c>
      <c r="S53" s="61">
        <v>0.86799999999999999</v>
      </c>
      <c r="T53" s="61">
        <v>37.5</v>
      </c>
      <c r="U53" s="61">
        <v>0.38700000000000001</v>
      </c>
      <c r="V53" s="61">
        <v>33.799999999999997</v>
      </c>
      <c r="W53" s="61">
        <v>76.2</v>
      </c>
    </row>
    <row r="54" spans="1:23" ht="15">
      <c r="A54" s="61" t="s">
        <v>121</v>
      </c>
      <c r="B54" s="61">
        <v>52.3</v>
      </c>
      <c r="C54" s="61">
        <v>449.8</v>
      </c>
      <c r="D54" s="61">
        <v>152.4</v>
      </c>
      <c r="E54" s="61">
        <v>7.6</v>
      </c>
      <c r="F54" s="61">
        <v>10.9</v>
      </c>
      <c r="G54" s="61">
        <v>10.199999999999999</v>
      </c>
      <c r="H54" s="61">
        <v>407.6</v>
      </c>
      <c r="I54" s="61">
        <v>6.99</v>
      </c>
      <c r="J54" s="61">
        <v>53.6</v>
      </c>
      <c r="K54" s="61">
        <v>21370</v>
      </c>
      <c r="L54" s="61">
        <v>645</v>
      </c>
      <c r="M54" s="61">
        <v>17.899999999999999</v>
      </c>
      <c r="N54" s="61">
        <v>3.11</v>
      </c>
      <c r="O54" s="61">
        <v>950</v>
      </c>
      <c r="P54" s="61">
        <v>84.6</v>
      </c>
      <c r="Q54" s="61">
        <v>1096</v>
      </c>
      <c r="R54" s="61">
        <v>133</v>
      </c>
      <c r="S54" s="61">
        <v>0.85899999999999999</v>
      </c>
      <c r="T54" s="61">
        <v>43.9</v>
      </c>
      <c r="U54" s="61">
        <v>0.311</v>
      </c>
      <c r="V54" s="61">
        <v>21.4</v>
      </c>
      <c r="W54" s="61">
        <v>66.599999999999994</v>
      </c>
    </row>
    <row r="55" spans="1:23" ht="15">
      <c r="A55" s="61" t="s">
        <v>122</v>
      </c>
      <c r="B55" s="61">
        <v>74.2</v>
      </c>
      <c r="C55" s="61">
        <v>412.8</v>
      </c>
      <c r="D55" s="61">
        <v>179.5</v>
      </c>
      <c r="E55" s="61">
        <v>9.5</v>
      </c>
      <c r="F55" s="61">
        <v>16</v>
      </c>
      <c r="G55" s="61">
        <v>10.199999999999999</v>
      </c>
      <c r="H55" s="61">
        <v>360.4</v>
      </c>
      <c r="I55" s="61">
        <v>5.61</v>
      </c>
      <c r="J55" s="61">
        <v>37.9</v>
      </c>
      <c r="K55" s="61">
        <v>27310</v>
      </c>
      <c r="L55" s="61">
        <v>1545</v>
      </c>
      <c r="M55" s="61">
        <v>17</v>
      </c>
      <c r="N55" s="61">
        <v>4.04</v>
      </c>
      <c r="O55" s="61">
        <v>1323</v>
      </c>
      <c r="P55" s="61">
        <v>172</v>
      </c>
      <c r="Q55" s="61">
        <v>1501</v>
      </c>
      <c r="R55" s="61">
        <v>267</v>
      </c>
      <c r="S55" s="61">
        <v>0.88200000000000001</v>
      </c>
      <c r="T55" s="61">
        <v>27.6</v>
      </c>
      <c r="U55" s="61">
        <v>0.60799999999999998</v>
      </c>
      <c r="V55" s="61">
        <v>62.8</v>
      </c>
      <c r="W55" s="61">
        <v>94.5</v>
      </c>
    </row>
    <row r="56" spans="1:23" ht="15">
      <c r="A56" s="61" t="s">
        <v>123</v>
      </c>
      <c r="B56" s="61">
        <v>67.099999999999994</v>
      </c>
      <c r="C56" s="61">
        <v>409.4</v>
      </c>
      <c r="D56" s="61">
        <v>178.8</v>
      </c>
      <c r="E56" s="61">
        <v>8.8000000000000007</v>
      </c>
      <c r="F56" s="61">
        <v>14.3</v>
      </c>
      <c r="G56" s="61">
        <v>10.199999999999999</v>
      </c>
      <c r="H56" s="61">
        <v>360.4</v>
      </c>
      <c r="I56" s="61">
        <v>6.25</v>
      </c>
      <c r="J56" s="61">
        <v>41</v>
      </c>
      <c r="K56" s="61">
        <v>24330</v>
      </c>
      <c r="L56" s="61">
        <v>1365</v>
      </c>
      <c r="M56" s="61">
        <v>16.899999999999999</v>
      </c>
      <c r="N56" s="61">
        <v>3.99</v>
      </c>
      <c r="O56" s="61">
        <v>1189</v>
      </c>
      <c r="P56" s="61">
        <v>153</v>
      </c>
      <c r="Q56" s="61">
        <v>1346</v>
      </c>
      <c r="R56" s="61">
        <v>237</v>
      </c>
      <c r="S56" s="61">
        <v>0.88</v>
      </c>
      <c r="T56" s="61">
        <v>30.5</v>
      </c>
      <c r="U56" s="61">
        <v>0.53300000000000003</v>
      </c>
      <c r="V56" s="61">
        <v>46.1</v>
      </c>
      <c r="W56" s="61">
        <v>85.5</v>
      </c>
    </row>
    <row r="57" spans="1:23" ht="15">
      <c r="A57" s="61" t="s">
        <v>124</v>
      </c>
      <c r="B57" s="61">
        <v>60.1</v>
      </c>
      <c r="C57" s="61">
        <v>406.4</v>
      </c>
      <c r="D57" s="61">
        <v>177.9</v>
      </c>
      <c r="E57" s="61">
        <v>7.9</v>
      </c>
      <c r="F57" s="61">
        <v>12.8</v>
      </c>
      <c r="G57" s="61">
        <v>10.199999999999999</v>
      </c>
      <c r="H57" s="61">
        <v>360.4</v>
      </c>
      <c r="I57" s="61">
        <v>6.95</v>
      </c>
      <c r="J57" s="61">
        <v>45.6</v>
      </c>
      <c r="K57" s="61">
        <v>21600</v>
      </c>
      <c r="L57" s="61">
        <v>1203</v>
      </c>
      <c r="M57" s="61">
        <v>16.8</v>
      </c>
      <c r="N57" s="61">
        <v>3.97</v>
      </c>
      <c r="O57" s="61">
        <v>1063</v>
      </c>
      <c r="P57" s="61">
        <v>135</v>
      </c>
      <c r="Q57" s="61">
        <v>1199</v>
      </c>
      <c r="R57" s="61">
        <v>209</v>
      </c>
      <c r="S57" s="61">
        <v>0.88</v>
      </c>
      <c r="T57" s="61">
        <v>33.799999999999997</v>
      </c>
      <c r="U57" s="61">
        <v>0.46600000000000003</v>
      </c>
      <c r="V57" s="61">
        <v>33.299999999999997</v>
      </c>
      <c r="W57" s="61">
        <v>76.5</v>
      </c>
    </row>
    <row r="58" spans="1:23" ht="15">
      <c r="A58" s="61" t="s">
        <v>125</v>
      </c>
      <c r="B58" s="61">
        <v>54.1</v>
      </c>
      <c r="C58" s="61">
        <v>402.6</v>
      </c>
      <c r="D58" s="61">
        <v>177.7</v>
      </c>
      <c r="E58" s="61">
        <v>7.7</v>
      </c>
      <c r="F58" s="61">
        <v>10.9</v>
      </c>
      <c r="G58" s="61">
        <v>10.199999999999999</v>
      </c>
      <c r="H58" s="61">
        <v>360.4</v>
      </c>
      <c r="I58" s="61">
        <v>8.15</v>
      </c>
      <c r="J58" s="61">
        <v>46.8</v>
      </c>
      <c r="K58" s="61">
        <v>18720</v>
      </c>
      <c r="L58" s="61">
        <v>1021</v>
      </c>
      <c r="M58" s="61">
        <v>16.5</v>
      </c>
      <c r="N58" s="61">
        <v>3.85</v>
      </c>
      <c r="O58" s="61">
        <v>930</v>
      </c>
      <c r="P58" s="61">
        <v>115</v>
      </c>
      <c r="Q58" s="61">
        <v>1055</v>
      </c>
      <c r="R58" s="61">
        <v>178</v>
      </c>
      <c r="S58" s="61">
        <v>0.871</v>
      </c>
      <c r="T58" s="61">
        <v>38.299999999999997</v>
      </c>
      <c r="U58" s="61">
        <v>0.39200000000000002</v>
      </c>
      <c r="V58" s="61">
        <v>23.1</v>
      </c>
      <c r="W58" s="61">
        <v>69</v>
      </c>
    </row>
    <row r="59" spans="1:23" ht="15">
      <c r="A59" s="61" t="s">
        <v>126</v>
      </c>
      <c r="B59" s="61">
        <v>46</v>
      </c>
      <c r="C59" s="61">
        <v>403.2</v>
      </c>
      <c r="D59" s="61">
        <v>142.19999999999999</v>
      </c>
      <c r="E59" s="61">
        <v>6.8</v>
      </c>
      <c r="F59" s="61">
        <v>11.2</v>
      </c>
      <c r="G59" s="61">
        <v>10.199999999999999</v>
      </c>
      <c r="H59" s="61">
        <v>360.4</v>
      </c>
      <c r="I59" s="61">
        <v>6.35</v>
      </c>
      <c r="J59" s="61">
        <v>53</v>
      </c>
      <c r="K59" s="61">
        <v>15690</v>
      </c>
      <c r="L59" s="61">
        <v>538</v>
      </c>
      <c r="M59" s="61">
        <v>16.399999999999999</v>
      </c>
      <c r="N59" s="61">
        <v>3.03</v>
      </c>
      <c r="O59" s="61">
        <v>778</v>
      </c>
      <c r="P59" s="61">
        <v>75.7</v>
      </c>
      <c r="Q59" s="61">
        <v>888</v>
      </c>
      <c r="R59" s="61">
        <v>118</v>
      </c>
      <c r="S59" s="61">
        <v>0.871</v>
      </c>
      <c r="T59" s="61">
        <v>38.9</v>
      </c>
      <c r="U59" s="61">
        <v>0.20699999999999999</v>
      </c>
      <c r="V59" s="61">
        <v>19</v>
      </c>
      <c r="W59" s="61">
        <v>58.6</v>
      </c>
    </row>
    <row r="60" spans="1:23" ht="15">
      <c r="A60" s="61" t="s">
        <v>127</v>
      </c>
      <c r="B60" s="61">
        <v>39</v>
      </c>
      <c r="C60" s="61">
        <v>398</v>
      </c>
      <c r="D60" s="61">
        <v>141.80000000000001</v>
      </c>
      <c r="E60" s="61">
        <v>6.4</v>
      </c>
      <c r="F60" s="61">
        <v>8.6</v>
      </c>
      <c r="G60" s="61">
        <v>10.199999999999999</v>
      </c>
      <c r="H60" s="61">
        <v>360.4</v>
      </c>
      <c r="I60" s="61">
        <v>8.24</v>
      </c>
      <c r="J60" s="61">
        <v>56.3</v>
      </c>
      <c r="K60" s="61">
        <v>12510</v>
      </c>
      <c r="L60" s="61">
        <v>410</v>
      </c>
      <c r="M60" s="61">
        <v>15.9</v>
      </c>
      <c r="N60" s="61">
        <v>2.87</v>
      </c>
      <c r="O60" s="61">
        <v>629</v>
      </c>
      <c r="P60" s="61">
        <v>57.8</v>
      </c>
      <c r="Q60" s="61">
        <v>724</v>
      </c>
      <c r="R60" s="61">
        <v>90.8</v>
      </c>
      <c r="S60" s="61">
        <v>0.85799999999999998</v>
      </c>
      <c r="T60" s="61">
        <v>47.5</v>
      </c>
      <c r="U60" s="61">
        <v>0.155</v>
      </c>
      <c r="V60" s="61">
        <v>10.7</v>
      </c>
      <c r="W60" s="61">
        <v>49.7</v>
      </c>
    </row>
    <row r="61" spans="1:23" ht="15">
      <c r="A61" s="61" t="s">
        <v>128</v>
      </c>
      <c r="B61" s="61">
        <v>67.099999999999994</v>
      </c>
      <c r="C61" s="61">
        <v>363.4</v>
      </c>
      <c r="D61" s="61">
        <v>173.2</v>
      </c>
      <c r="E61" s="61">
        <v>9.1</v>
      </c>
      <c r="F61" s="61">
        <v>15.7</v>
      </c>
      <c r="G61" s="61">
        <v>10.199999999999999</v>
      </c>
      <c r="H61" s="61">
        <v>311.60000000000002</v>
      </c>
      <c r="I61" s="61">
        <v>5.52</v>
      </c>
      <c r="J61" s="61">
        <v>34.200000000000003</v>
      </c>
      <c r="K61" s="61">
        <v>19460</v>
      </c>
      <c r="L61" s="61">
        <v>1362</v>
      </c>
      <c r="M61" s="61">
        <v>15.1</v>
      </c>
      <c r="N61" s="61">
        <v>3.99</v>
      </c>
      <c r="O61" s="61">
        <v>1071</v>
      </c>
      <c r="P61" s="61">
        <v>157</v>
      </c>
      <c r="Q61" s="61">
        <v>1211</v>
      </c>
      <c r="R61" s="61">
        <v>243</v>
      </c>
      <c r="S61" s="61">
        <v>0.88600000000000001</v>
      </c>
      <c r="T61" s="61">
        <v>24.4</v>
      </c>
      <c r="U61" s="61">
        <v>0.41199999999999998</v>
      </c>
      <c r="V61" s="61">
        <v>55.7</v>
      </c>
      <c r="W61" s="61">
        <v>85.5</v>
      </c>
    </row>
    <row r="62" spans="1:23" ht="15">
      <c r="A62" s="61" t="s">
        <v>129</v>
      </c>
      <c r="B62" s="61">
        <v>57</v>
      </c>
      <c r="C62" s="61">
        <v>358</v>
      </c>
      <c r="D62" s="61">
        <v>172.2</v>
      </c>
      <c r="E62" s="61">
        <v>8.1</v>
      </c>
      <c r="F62" s="61">
        <v>13</v>
      </c>
      <c r="G62" s="61">
        <v>10.199999999999999</v>
      </c>
      <c r="H62" s="61">
        <v>311.60000000000002</v>
      </c>
      <c r="I62" s="61">
        <v>6.62</v>
      </c>
      <c r="J62" s="61">
        <v>38.5</v>
      </c>
      <c r="K62" s="61">
        <v>16040</v>
      </c>
      <c r="L62" s="61">
        <v>1108</v>
      </c>
      <c r="M62" s="61">
        <v>14.9</v>
      </c>
      <c r="N62" s="61">
        <v>3.91</v>
      </c>
      <c r="O62" s="61">
        <v>896</v>
      </c>
      <c r="P62" s="61">
        <v>129</v>
      </c>
      <c r="Q62" s="61">
        <v>1010</v>
      </c>
      <c r="R62" s="61">
        <v>199</v>
      </c>
      <c r="S62" s="61">
        <v>0.88200000000000001</v>
      </c>
      <c r="T62" s="61">
        <v>28.8</v>
      </c>
      <c r="U62" s="61">
        <v>0.33</v>
      </c>
      <c r="V62" s="61">
        <v>33.4</v>
      </c>
      <c r="W62" s="61">
        <v>72.599999999999994</v>
      </c>
    </row>
    <row r="63" spans="1:23" ht="15">
      <c r="A63" s="61" t="s">
        <v>130</v>
      </c>
      <c r="B63" s="61">
        <v>51</v>
      </c>
      <c r="C63" s="61">
        <v>355</v>
      </c>
      <c r="D63" s="61">
        <v>171.5</v>
      </c>
      <c r="E63" s="61">
        <v>7.4</v>
      </c>
      <c r="F63" s="61">
        <v>11.5</v>
      </c>
      <c r="G63" s="61">
        <v>10.199999999999999</v>
      </c>
      <c r="H63" s="61">
        <v>311.60000000000002</v>
      </c>
      <c r="I63" s="61">
        <v>7.46</v>
      </c>
      <c r="J63" s="61">
        <v>42.1</v>
      </c>
      <c r="K63" s="61">
        <v>14140</v>
      </c>
      <c r="L63" s="61">
        <v>968</v>
      </c>
      <c r="M63" s="61">
        <v>14.8</v>
      </c>
      <c r="N63" s="61">
        <v>3.86</v>
      </c>
      <c r="O63" s="61">
        <v>796</v>
      </c>
      <c r="P63" s="61">
        <v>113</v>
      </c>
      <c r="Q63" s="61">
        <v>896</v>
      </c>
      <c r="R63" s="61">
        <v>174</v>
      </c>
      <c r="S63" s="61">
        <v>0.88100000000000001</v>
      </c>
      <c r="T63" s="61">
        <v>32.1</v>
      </c>
      <c r="U63" s="61">
        <v>0.28599999999999998</v>
      </c>
      <c r="V63" s="61">
        <v>23.8</v>
      </c>
      <c r="W63" s="61">
        <v>64.900000000000006</v>
      </c>
    </row>
    <row r="64" spans="1:23" ht="15">
      <c r="A64" s="61" t="s">
        <v>131</v>
      </c>
      <c r="B64" s="61">
        <v>45</v>
      </c>
      <c r="C64" s="61">
        <v>351.4</v>
      </c>
      <c r="D64" s="61">
        <v>171.1</v>
      </c>
      <c r="E64" s="61">
        <v>7</v>
      </c>
      <c r="F64" s="61">
        <v>9.6999999999999993</v>
      </c>
      <c r="G64" s="61">
        <v>10.199999999999999</v>
      </c>
      <c r="H64" s="61">
        <v>311.60000000000002</v>
      </c>
      <c r="I64" s="61">
        <v>8.82</v>
      </c>
      <c r="J64" s="61">
        <v>44.5</v>
      </c>
      <c r="K64" s="61">
        <v>12070</v>
      </c>
      <c r="L64" s="61">
        <v>811</v>
      </c>
      <c r="M64" s="61">
        <v>14.5</v>
      </c>
      <c r="N64" s="61">
        <v>3.76</v>
      </c>
      <c r="O64" s="61">
        <v>687</v>
      </c>
      <c r="P64" s="61">
        <v>94.8</v>
      </c>
      <c r="Q64" s="61">
        <v>775</v>
      </c>
      <c r="R64" s="61">
        <v>147</v>
      </c>
      <c r="S64" s="61">
        <v>0.874</v>
      </c>
      <c r="T64" s="61">
        <v>36.799999999999997</v>
      </c>
      <c r="U64" s="61">
        <v>0.23699999999999999</v>
      </c>
      <c r="V64" s="61">
        <v>15.8</v>
      </c>
      <c r="W64" s="61">
        <v>57.3</v>
      </c>
    </row>
    <row r="65" spans="1:23" ht="15">
      <c r="A65" s="61" t="s">
        <v>132</v>
      </c>
      <c r="B65" s="61">
        <v>39.1</v>
      </c>
      <c r="C65" s="61">
        <v>353.4</v>
      </c>
      <c r="D65" s="61">
        <v>126</v>
      </c>
      <c r="E65" s="61">
        <v>6.6</v>
      </c>
      <c r="F65" s="61">
        <v>10.7</v>
      </c>
      <c r="G65" s="61">
        <v>10.199999999999999</v>
      </c>
      <c r="H65" s="61">
        <v>311.60000000000002</v>
      </c>
      <c r="I65" s="61">
        <v>5.89</v>
      </c>
      <c r="J65" s="61">
        <v>47.2</v>
      </c>
      <c r="K65" s="61">
        <v>10170</v>
      </c>
      <c r="L65" s="61">
        <v>358</v>
      </c>
      <c r="M65" s="61">
        <v>14.3</v>
      </c>
      <c r="N65" s="61">
        <v>2.68</v>
      </c>
      <c r="O65" s="61">
        <v>576</v>
      </c>
      <c r="P65" s="61">
        <v>56.8</v>
      </c>
      <c r="Q65" s="61">
        <v>659</v>
      </c>
      <c r="R65" s="61">
        <v>89.1</v>
      </c>
      <c r="S65" s="61">
        <v>0.871</v>
      </c>
      <c r="T65" s="61">
        <v>35.200000000000003</v>
      </c>
      <c r="U65" s="61">
        <v>0.105</v>
      </c>
      <c r="V65" s="61">
        <v>15.1</v>
      </c>
      <c r="W65" s="61">
        <v>49.8</v>
      </c>
    </row>
    <row r="66" spans="1:23" ht="15">
      <c r="A66" s="61" t="s">
        <v>133</v>
      </c>
      <c r="B66" s="61">
        <v>33.1</v>
      </c>
      <c r="C66" s="61">
        <v>349</v>
      </c>
      <c r="D66" s="61">
        <v>125.4</v>
      </c>
      <c r="E66" s="61">
        <v>6</v>
      </c>
      <c r="F66" s="61">
        <v>8.5</v>
      </c>
      <c r="G66" s="61">
        <v>10.199999999999999</v>
      </c>
      <c r="H66" s="61">
        <v>311.60000000000002</v>
      </c>
      <c r="I66" s="61">
        <v>7.38</v>
      </c>
      <c r="J66" s="61">
        <v>51.9</v>
      </c>
      <c r="K66" s="61">
        <v>8249</v>
      </c>
      <c r="L66" s="61">
        <v>280</v>
      </c>
      <c r="M66" s="61">
        <v>14</v>
      </c>
      <c r="N66" s="61">
        <v>2.58</v>
      </c>
      <c r="O66" s="61">
        <v>473</v>
      </c>
      <c r="P66" s="61">
        <v>44.7</v>
      </c>
      <c r="Q66" s="61">
        <v>543</v>
      </c>
      <c r="R66" s="61">
        <v>70.3</v>
      </c>
      <c r="S66" s="61">
        <v>0.86299999999999999</v>
      </c>
      <c r="T66" s="61">
        <v>42.2</v>
      </c>
      <c r="U66" s="61">
        <v>8.1000000000000003E-2</v>
      </c>
      <c r="V66" s="61">
        <v>8.7899999999999991</v>
      </c>
      <c r="W66" s="61">
        <v>42.1</v>
      </c>
    </row>
    <row r="67" spans="1:23" ht="15">
      <c r="A67" s="61" t="s">
        <v>134</v>
      </c>
      <c r="B67" s="61">
        <v>54</v>
      </c>
      <c r="C67" s="61">
        <v>310.39999999999998</v>
      </c>
      <c r="D67" s="61">
        <v>166.9</v>
      </c>
      <c r="E67" s="61">
        <v>7.9</v>
      </c>
      <c r="F67" s="61">
        <v>13.7</v>
      </c>
      <c r="G67" s="61">
        <v>8.9</v>
      </c>
      <c r="H67" s="61">
        <v>265.2</v>
      </c>
      <c r="I67" s="61">
        <v>6.09</v>
      </c>
      <c r="J67" s="61">
        <v>33.6</v>
      </c>
      <c r="K67" s="61">
        <v>11700</v>
      </c>
      <c r="L67" s="61">
        <v>1063</v>
      </c>
      <c r="M67" s="61">
        <v>13</v>
      </c>
      <c r="N67" s="61">
        <v>3.93</v>
      </c>
      <c r="O67" s="61">
        <v>754</v>
      </c>
      <c r="P67" s="61">
        <v>127</v>
      </c>
      <c r="Q67" s="61">
        <v>846</v>
      </c>
      <c r="R67" s="61">
        <v>196</v>
      </c>
      <c r="S67" s="61">
        <v>0.88900000000000001</v>
      </c>
      <c r="T67" s="61">
        <v>23.6</v>
      </c>
      <c r="U67" s="61">
        <v>0.23400000000000001</v>
      </c>
      <c r="V67" s="61">
        <v>34.799999999999997</v>
      </c>
      <c r="W67" s="61">
        <v>68.8</v>
      </c>
    </row>
    <row r="68" spans="1:23" ht="15">
      <c r="A68" s="61" t="s">
        <v>135</v>
      </c>
      <c r="B68" s="61">
        <v>46.1</v>
      </c>
      <c r="C68" s="61">
        <v>306.60000000000002</v>
      </c>
      <c r="D68" s="61">
        <v>165.7</v>
      </c>
      <c r="E68" s="61">
        <v>6.7</v>
      </c>
      <c r="F68" s="61">
        <v>11.8</v>
      </c>
      <c r="G68" s="61">
        <v>8.9</v>
      </c>
      <c r="H68" s="61">
        <v>265.2</v>
      </c>
      <c r="I68" s="61">
        <v>7.02</v>
      </c>
      <c r="J68" s="61">
        <v>39.6</v>
      </c>
      <c r="K68" s="61">
        <v>9899</v>
      </c>
      <c r="L68" s="61">
        <v>896</v>
      </c>
      <c r="M68" s="61">
        <v>13</v>
      </c>
      <c r="N68" s="61">
        <v>3.9</v>
      </c>
      <c r="O68" s="61">
        <v>646</v>
      </c>
      <c r="P68" s="61">
        <v>108</v>
      </c>
      <c r="Q68" s="61">
        <v>720</v>
      </c>
      <c r="R68" s="61">
        <v>166</v>
      </c>
      <c r="S68" s="61">
        <v>0.89100000000000001</v>
      </c>
      <c r="T68" s="61">
        <v>27.1</v>
      </c>
      <c r="U68" s="61">
        <v>0.19500000000000001</v>
      </c>
      <c r="V68" s="61">
        <v>22.2</v>
      </c>
      <c r="W68" s="61">
        <v>58.7</v>
      </c>
    </row>
    <row r="69" spans="1:23" ht="15">
      <c r="A69" s="61" t="s">
        <v>136</v>
      </c>
      <c r="B69" s="61">
        <v>40.299999999999997</v>
      </c>
      <c r="C69" s="61">
        <v>303.39999999999998</v>
      </c>
      <c r="D69" s="61">
        <v>165</v>
      </c>
      <c r="E69" s="61">
        <v>6</v>
      </c>
      <c r="F69" s="61">
        <v>10.199999999999999</v>
      </c>
      <c r="G69" s="61">
        <v>8.9</v>
      </c>
      <c r="H69" s="61">
        <v>265.2</v>
      </c>
      <c r="I69" s="61">
        <v>8.09</v>
      </c>
      <c r="J69" s="61">
        <v>44.2</v>
      </c>
      <c r="K69" s="61">
        <v>8503</v>
      </c>
      <c r="L69" s="61">
        <v>764</v>
      </c>
      <c r="M69" s="61">
        <v>12.9</v>
      </c>
      <c r="N69" s="61">
        <v>3.86</v>
      </c>
      <c r="O69" s="61">
        <v>560</v>
      </c>
      <c r="P69" s="61">
        <v>92.6</v>
      </c>
      <c r="Q69" s="61">
        <v>623</v>
      </c>
      <c r="R69" s="61">
        <v>142</v>
      </c>
      <c r="S69" s="61">
        <v>0.88900000000000001</v>
      </c>
      <c r="T69" s="61">
        <v>31</v>
      </c>
      <c r="U69" s="61">
        <v>0.16400000000000001</v>
      </c>
      <c r="V69" s="61">
        <v>14.7</v>
      </c>
      <c r="W69" s="61">
        <v>51.3</v>
      </c>
    </row>
    <row r="70" spans="1:23" ht="15">
      <c r="A70" s="61" t="s">
        <v>137</v>
      </c>
      <c r="B70" s="61">
        <v>48.1</v>
      </c>
      <c r="C70" s="61">
        <v>311</v>
      </c>
      <c r="D70" s="61">
        <v>125.3</v>
      </c>
      <c r="E70" s="61">
        <v>9</v>
      </c>
      <c r="F70" s="61">
        <v>14</v>
      </c>
      <c r="G70" s="61">
        <v>8.9</v>
      </c>
      <c r="H70" s="61">
        <v>265.2</v>
      </c>
      <c r="I70" s="61">
        <v>4.47</v>
      </c>
      <c r="J70" s="61">
        <v>29.5</v>
      </c>
      <c r="K70" s="61">
        <v>9575</v>
      </c>
      <c r="L70" s="61">
        <v>461</v>
      </c>
      <c r="M70" s="61">
        <v>12.5</v>
      </c>
      <c r="N70" s="61">
        <v>2.74</v>
      </c>
      <c r="O70" s="61">
        <v>616</v>
      </c>
      <c r="P70" s="61">
        <v>73.599999999999994</v>
      </c>
      <c r="Q70" s="61">
        <v>711</v>
      </c>
      <c r="R70" s="61">
        <v>116</v>
      </c>
      <c r="S70" s="61">
        <v>0.873</v>
      </c>
      <c r="T70" s="61">
        <v>23.3</v>
      </c>
      <c r="U70" s="61">
        <v>0.10199999999999999</v>
      </c>
      <c r="V70" s="61">
        <v>31.8</v>
      </c>
      <c r="W70" s="61">
        <v>61.2</v>
      </c>
    </row>
    <row r="71" spans="1:23" ht="15">
      <c r="A71" s="61" t="s">
        <v>138</v>
      </c>
      <c r="B71" s="61">
        <v>41.9</v>
      </c>
      <c r="C71" s="61">
        <v>307.2</v>
      </c>
      <c r="D71" s="61">
        <v>124.3</v>
      </c>
      <c r="E71" s="61">
        <v>8</v>
      </c>
      <c r="F71" s="61">
        <v>12.1</v>
      </c>
      <c r="G71" s="61">
        <v>8.9</v>
      </c>
      <c r="H71" s="61">
        <v>265.2</v>
      </c>
      <c r="I71" s="61">
        <v>5.14</v>
      </c>
      <c r="J71" s="61">
        <v>33.1</v>
      </c>
      <c r="K71" s="61">
        <v>8196</v>
      </c>
      <c r="L71" s="61">
        <v>389</v>
      </c>
      <c r="M71" s="61">
        <v>12.4</v>
      </c>
      <c r="N71" s="61">
        <v>2.7</v>
      </c>
      <c r="O71" s="61">
        <v>534</v>
      </c>
      <c r="P71" s="61">
        <v>62.6</v>
      </c>
      <c r="Q71" s="61">
        <v>614</v>
      </c>
      <c r="R71" s="61">
        <v>98.4</v>
      </c>
      <c r="S71" s="61">
        <v>0.872</v>
      </c>
      <c r="T71" s="61">
        <v>26.5</v>
      </c>
      <c r="U71" s="61">
        <v>8.5000000000000006E-2</v>
      </c>
      <c r="V71" s="61">
        <v>21.1</v>
      </c>
      <c r="W71" s="61">
        <v>53.4</v>
      </c>
    </row>
    <row r="72" spans="1:23" ht="15">
      <c r="A72" s="61" t="s">
        <v>139</v>
      </c>
      <c r="B72" s="61">
        <v>37</v>
      </c>
      <c r="C72" s="61">
        <v>304.39999999999998</v>
      </c>
      <c r="D72" s="61">
        <v>123.4</v>
      </c>
      <c r="E72" s="61">
        <v>7.1</v>
      </c>
      <c r="F72" s="61">
        <v>10.7</v>
      </c>
      <c r="G72" s="61">
        <v>8.9</v>
      </c>
      <c r="H72" s="61">
        <v>265.2</v>
      </c>
      <c r="I72" s="61">
        <v>5.77</v>
      </c>
      <c r="J72" s="61">
        <v>37.4</v>
      </c>
      <c r="K72" s="61">
        <v>7171</v>
      </c>
      <c r="L72" s="61">
        <v>336</v>
      </c>
      <c r="M72" s="61">
        <v>12.3</v>
      </c>
      <c r="N72" s="61">
        <v>2.67</v>
      </c>
      <c r="O72" s="61">
        <v>471</v>
      </c>
      <c r="P72" s="61">
        <v>54.5</v>
      </c>
      <c r="Q72" s="61">
        <v>539</v>
      </c>
      <c r="R72" s="61">
        <v>85.4</v>
      </c>
      <c r="S72" s="61">
        <v>0.872</v>
      </c>
      <c r="T72" s="61">
        <v>29.7</v>
      </c>
      <c r="U72" s="61">
        <v>7.1999999999999995E-2</v>
      </c>
      <c r="V72" s="61">
        <v>14.8</v>
      </c>
      <c r="W72" s="61">
        <v>47.2</v>
      </c>
    </row>
    <row r="73" spans="1:23" ht="15">
      <c r="A73" s="61" t="s">
        <v>140</v>
      </c>
      <c r="B73" s="61">
        <v>32.799999999999997</v>
      </c>
      <c r="C73" s="61">
        <v>312.7</v>
      </c>
      <c r="D73" s="61">
        <v>102.4</v>
      </c>
      <c r="E73" s="61">
        <v>6.6</v>
      </c>
      <c r="F73" s="61">
        <v>10.8</v>
      </c>
      <c r="G73" s="61">
        <v>7.6</v>
      </c>
      <c r="H73" s="61">
        <v>275.89999999999998</v>
      </c>
      <c r="I73" s="61">
        <v>4.74</v>
      </c>
      <c r="J73" s="61">
        <v>41.8</v>
      </c>
      <c r="K73" s="61">
        <v>6501</v>
      </c>
      <c r="L73" s="61">
        <v>194</v>
      </c>
      <c r="M73" s="61">
        <v>12.5</v>
      </c>
      <c r="N73" s="61">
        <v>2.15</v>
      </c>
      <c r="O73" s="61">
        <v>416</v>
      </c>
      <c r="P73" s="61">
        <v>37.9</v>
      </c>
      <c r="Q73" s="61">
        <v>481</v>
      </c>
      <c r="R73" s="61">
        <v>60</v>
      </c>
      <c r="S73" s="61">
        <v>0.86599999999999999</v>
      </c>
      <c r="T73" s="61">
        <v>31.6</v>
      </c>
      <c r="U73" s="61">
        <v>4.3999999999999997E-2</v>
      </c>
      <c r="V73" s="61">
        <v>12.2</v>
      </c>
      <c r="W73" s="61">
        <v>41.8</v>
      </c>
    </row>
    <row r="74" spans="1:23" ht="15">
      <c r="A74" s="61" t="s">
        <v>141</v>
      </c>
      <c r="B74" s="61">
        <v>28.2</v>
      </c>
      <c r="C74" s="61">
        <v>308.7</v>
      </c>
      <c r="D74" s="61">
        <v>101.8</v>
      </c>
      <c r="E74" s="61">
        <v>6</v>
      </c>
      <c r="F74" s="61">
        <v>8.8000000000000007</v>
      </c>
      <c r="G74" s="61">
        <v>7.6</v>
      </c>
      <c r="H74" s="61">
        <v>275.89999999999998</v>
      </c>
      <c r="I74" s="61">
        <v>5.78</v>
      </c>
      <c r="J74" s="61">
        <v>46</v>
      </c>
      <c r="K74" s="61">
        <v>5366</v>
      </c>
      <c r="L74" s="61">
        <v>155</v>
      </c>
      <c r="M74" s="61">
        <v>12.2</v>
      </c>
      <c r="N74" s="61">
        <v>2.08</v>
      </c>
      <c r="O74" s="61">
        <v>348</v>
      </c>
      <c r="P74" s="61">
        <v>30.5</v>
      </c>
      <c r="Q74" s="61">
        <v>403</v>
      </c>
      <c r="R74" s="61">
        <v>48.5</v>
      </c>
      <c r="S74" s="61">
        <v>0.85899999999999999</v>
      </c>
      <c r="T74" s="61">
        <v>37.4</v>
      </c>
      <c r="U74" s="61">
        <v>3.5000000000000003E-2</v>
      </c>
      <c r="V74" s="61">
        <v>7.4</v>
      </c>
      <c r="W74" s="61">
        <v>35.9</v>
      </c>
    </row>
    <row r="75" spans="1:23" ht="15">
      <c r="A75" s="61" t="s">
        <v>142</v>
      </c>
      <c r="B75" s="61">
        <v>24.8</v>
      </c>
      <c r="C75" s="61">
        <v>305.10000000000002</v>
      </c>
      <c r="D75" s="61">
        <v>101.6</v>
      </c>
      <c r="E75" s="61">
        <v>5.8</v>
      </c>
      <c r="F75" s="61">
        <v>7</v>
      </c>
      <c r="G75" s="61">
        <v>7.6</v>
      </c>
      <c r="H75" s="61">
        <v>275.89999999999998</v>
      </c>
      <c r="I75" s="61">
        <v>7.26</v>
      </c>
      <c r="J75" s="61">
        <v>47.6</v>
      </c>
      <c r="K75" s="61">
        <v>4455</v>
      </c>
      <c r="L75" s="61">
        <v>123</v>
      </c>
      <c r="M75" s="61">
        <v>11.9</v>
      </c>
      <c r="N75" s="61">
        <v>1.97</v>
      </c>
      <c r="O75" s="61">
        <v>292</v>
      </c>
      <c r="P75" s="61">
        <v>24.2</v>
      </c>
      <c r="Q75" s="61">
        <v>342</v>
      </c>
      <c r="R75" s="61">
        <v>38.799999999999997</v>
      </c>
      <c r="S75" s="61">
        <v>0.84599999999999997</v>
      </c>
      <c r="T75" s="61">
        <v>43.4</v>
      </c>
      <c r="U75" s="61">
        <v>2.7E-2</v>
      </c>
      <c r="V75" s="61">
        <v>4.7699999999999996</v>
      </c>
      <c r="W75" s="61">
        <v>31.6</v>
      </c>
    </row>
    <row r="76" spans="1:23" ht="15">
      <c r="A76" s="61" t="s">
        <v>143</v>
      </c>
      <c r="B76" s="61">
        <v>43</v>
      </c>
      <c r="C76" s="61">
        <v>259.60000000000002</v>
      </c>
      <c r="D76" s="61">
        <v>147.30000000000001</v>
      </c>
      <c r="E76" s="61">
        <v>7.2</v>
      </c>
      <c r="F76" s="61">
        <v>12.7</v>
      </c>
      <c r="G76" s="61">
        <v>7.6</v>
      </c>
      <c r="H76" s="61">
        <v>219</v>
      </c>
      <c r="I76" s="61">
        <v>5.8</v>
      </c>
      <c r="J76" s="61">
        <v>30.4</v>
      </c>
      <c r="K76" s="61">
        <v>6544</v>
      </c>
      <c r="L76" s="61">
        <v>677</v>
      </c>
      <c r="M76" s="61">
        <v>10.9</v>
      </c>
      <c r="N76" s="61">
        <v>3.52</v>
      </c>
      <c r="O76" s="61">
        <v>504</v>
      </c>
      <c r="P76" s="61">
        <v>92</v>
      </c>
      <c r="Q76" s="61">
        <v>566</v>
      </c>
      <c r="R76" s="61">
        <v>141</v>
      </c>
      <c r="S76" s="61">
        <v>0.89100000000000001</v>
      </c>
      <c r="T76" s="61">
        <v>21.2</v>
      </c>
      <c r="U76" s="61">
        <v>0.10299999999999999</v>
      </c>
      <c r="V76" s="61">
        <v>23.9</v>
      </c>
      <c r="W76" s="61">
        <v>54.8</v>
      </c>
    </row>
    <row r="77" spans="1:23" ht="15">
      <c r="A77" s="61" t="s">
        <v>144</v>
      </c>
      <c r="B77" s="61">
        <v>37</v>
      </c>
      <c r="C77" s="61">
        <v>256</v>
      </c>
      <c r="D77" s="61">
        <v>146.4</v>
      </c>
      <c r="E77" s="61">
        <v>6.3</v>
      </c>
      <c r="F77" s="61">
        <v>10.9</v>
      </c>
      <c r="G77" s="61">
        <v>7.6</v>
      </c>
      <c r="H77" s="61">
        <v>219</v>
      </c>
      <c r="I77" s="61">
        <v>6.72</v>
      </c>
      <c r="J77" s="61">
        <v>34.799999999999997</v>
      </c>
      <c r="K77" s="61">
        <v>5537</v>
      </c>
      <c r="L77" s="61">
        <v>571</v>
      </c>
      <c r="M77" s="61">
        <v>10.8</v>
      </c>
      <c r="N77" s="61">
        <v>3.48</v>
      </c>
      <c r="O77" s="61">
        <v>433</v>
      </c>
      <c r="P77" s="61">
        <v>78</v>
      </c>
      <c r="Q77" s="61">
        <v>483</v>
      </c>
      <c r="R77" s="61">
        <v>119</v>
      </c>
      <c r="S77" s="61">
        <v>0.89</v>
      </c>
      <c r="T77" s="61">
        <v>24.3</v>
      </c>
      <c r="U77" s="61">
        <v>8.5999999999999993E-2</v>
      </c>
      <c r="V77" s="61">
        <v>15.3</v>
      </c>
      <c r="W77" s="61">
        <v>47.2</v>
      </c>
    </row>
    <row r="78" spans="1:23" ht="15">
      <c r="A78" s="61" t="s">
        <v>145</v>
      </c>
      <c r="B78" s="61">
        <v>31.1</v>
      </c>
      <c r="C78" s="61">
        <v>251.4</v>
      </c>
      <c r="D78" s="61">
        <v>146.1</v>
      </c>
      <c r="E78" s="61">
        <v>6</v>
      </c>
      <c r="F78" s="61">
        <v>8.6</v>
      </c>
      <c r="G78" s="61">
        <v>7.6</v>
      </c>
      <c r="H78" s="61">
        <v>219</v>
      </c>
      <c r="I78" s="61">
        <v>8.49</v>
      </c>
      <c r="J78" s="61">
        <v>36.5</v>
      </c>
      <c r="K78" s="61">
        <v>4413</v>
      </c>
      <c r="L78" s="61">
        <v>448</v>
      </c>
      <c r="M78" s="61">
        <v>10.5</v>
      </c>
      <c r="N78" s="61">
        <v>3.36</v>
      </c>
      <c r="O78" s="61">
        <v>351</v>
      </c>
      <c r="P78" s="61">
        <v>61.3</v>
      </c>
      <c r="Q78" s="61">
        <v>393</v>
      </c>
      <c r="R78" s="61">
        <v>94.1</v>
      </c>
      <c r="S78" s="61">
        <v>0.88</v>
      </c>
      <c r="T78" s="61">
        <v>29.6</v>
      </c>
      <c r="U78" s="61">
        <v>6.6000000000000003E-2</v>
      </c>
      <c r="V78" s="61">
        <v>8.5500000000000007</v>
      </c>
      <c r="W78" s="61">
        <v>39.700000000000003</v>
      </c>
    </row>
    <row r="79" spans="1:23" ht="15">
      <c r="A79" s="61" t="s">
        <v>146</v>
      </c>
      <c r="B79" s="61">
        <v>28.3</v>
      </c>
      <c r="C79" s="61">
        <v>260.39999999999998</v>
      </c>
      <c r="D79" s="61">
        <v>102.2</v>
      </c>
      <c r="E79" s="61">
        <v>6.3</v>
      </c>
      <c r="F79" s="61">
        <v>10</v>
      </c>
      <c r="G79" s="61">
        <v>7.6</v>
      </c>
      <c r="H79" s="61">
        <v>225.2</v>
      </c>
      <c r="I79" s="61">
        <v>5.1100000000000003</v>
      </c>
      <c r="J79" s="61">
        <v>35.700000000000003</v>
      </c>
      <c r="K79" s="61">
        <v>4005</v>
      </c>
      <c r="L79" s="61">
        <v>179</v>
      </c>
      <c r="M79" s="61">
        <v>10.5</v>
      </c>
      <c r="N79" s="61">
        <v>2.2200000000000002</v>
      </c>
      <c r="O79" s="61">
        <v>308</v>
      </c>
      <c r="P79" s="61">
        <v>34.9</v>
      </c>
      <c r="Q79" s="61">
        <v>353</v>
      </c>
      <c r="R79" s="61">
        <v>54.8</v>
      </c>
      <c r="S79" s="61">
        <v>0.874</v>
      </c>
      <c r="T79" s="61">
        <v>27.5</v>
      </c>
      <c r="U79" s="61">
        <v>2.8000000000000001E-2</v>
      </c>
      <c r="V79" s="61">
        <v>9.57</v>
      </c>
      <c r="W79" s="61">
        <v>36.1</v>
      </c>
    </row>
    <row r="80" spans="1:23" ht="15">
      <c r="A80" s="61" t="s">
        <v>147</v>
      </c>
      <c r="B80" s="61">
        <v>25.2</v>
      </c>
      <c r="C80" s="61">
        <v>257.2</v>
      </c>
      <c r="D80" s="61">
        <v>101.9</v>
      </c>
      <c r="E80" s="61">
        <v>6</v>
      </c>
      <c r="F80" s="61">
        <v>8.4</v>
      </c>
      <c r="G80" s="61">
        <v>7.6</v>
      </c>
      <c r="H80" s="61">
        <v>225.2</v>
      </c>
      <c r="I80" s="61">
        <v>6.07</v>
      </c>
      <c r="J80" s="61">
        <v>37.5</v>
      </c>
      <c r="K80" s="61">
        <v>3415</v>
      </c>
      <c r="L80" s="61">
        <v>149</v>
      </c>
      <c r="M80" s="61">
        <v>10.3</v>
      </c>
      <c r="N80" s="61">
        <v>2.15</v>
      </c>
      <c r="O80" s="61">
        <v>266</v>
      </c>
      <c r="P80" s="61">
        <v>29.2</v>
      </c>
      <c r="Q80" s="61">
        <v>306</v>
      </c>
      <c r="R80" s="61">
        <v>46</v>
      </c>
      <c r="S80" s="61">
        <v>0.86599999999999999</v>
      </c>
      <c r="T80" s="61">
        <v>31.5</v>
      </c>
      <c r="U80" s="61">
        <v>2.3E-2</v>
      </c>
      <c r="V80" s="61">
        <v>6.42</v>
      </c>
      <c r="W80" s="61">
        <v>32</v>
      </c>
    </row>
    <row r="81" spans="1:23" ht="15">
      <c r="A81" s="61" t="s">
        <v>148</v>
      </c>
      <c r="B81" s="61">
        <v>22</v>
      </c>
      <c r="C81" s="61">
        <v>254</v>
      </c>
      <c r="D81" s="61">
        <v>101.6</v>
      </c>
      <c r="E81" s="61">
        <v>5.7</v>
      </c>
      <c r="F81" s="61">
        <v>6.8</v>
      </c>
      <c r="G81" s="61">
        <v>7.6</v>
      </c>
      <c r="H81" s="61">
        <v>225.2</v>
      </c>
      <c r="I81" s="61">
        <v>7.47</v>
      </c>
      <c r="J81" s="61">
        <v>39.5</v>
      </c>
      <c r="K81" s="61">
        <v>2841</v>
      </c>
      <c r="L81" s="61">
        <v>119</v>
      </c>
      <c r="M81" s="61">
        <v>10.1</v>
      </c>
      <c r="N81" s="61">
        <v>2.06</v>
      </c>
      <c r="O81" s="61">
        <v>224</v>
      </c>
      <c r="P81" s="61">
        <v>23.5</v>
      </c>
      <c r="Q81" s="61">
        <v>259</v>
      </c>
      <c r="R81" s="61">
        <v>37.299999999999997</v>
      </c>
      <c r="S81" s="61">
        <v>0.85599999999999998</v>
      </c>
      <c r="T81" s="61">
        <v>36.4</v>
      </c>
      <c r="U81" s="61">
        <v>1.7999999999999999E-2</v>
      </c>
      <c r="V81" s="61">
        <v>4.1500000000000004</v>
      </c>
      <c r="W81" s="61">
        <v>28</v>
      </c>
    </row>
    <row r="82" spans="1:23" ht="15">
      <c r="A82" s="61" t="s">
        <v>149</v>
      </c>
      <c r="B82" s="61">
        <v>30</v>
      </c>
      <c r="C82" s="61">
        <v>206.8</v>
      </c>
      <c r="D82" s="61">
        <v>133.9</v>
      </c>
      <c r="E82" s="61">
        <v>6.4</v>
      </c>
      <c r="F82" s="61">
        <v>9.6</v>
      </c>
      <c r="G82" s="61">
        <v>7.6</v>
      </c>
      <c r="H82" s="61">
        <v>172.4</v>
      </c>
      <c r="I82" s="61">
        <v>6.97</v>
      </c>
      <c r="J82" s="61">
        <v>26.9</v>
      </c>
      <c r="K82" s="61">
        <v>2896</v>
      </c>
      <c r="L82" s="61">
        <v>385</v>
      </c>
      <c r="M82" s="61">
        <v>8.7100000000000009</v>
      </c>
      <c r="N82" s="61">
        <v>3.17</v>
      </c>
      <c r="O82" s="61">
        <v>280</v>
      </c>
      <c r="P82" s="61">
        <v>57.5</v>
      </c>
      <c r="Q82" s="61">
        <v>314</v>
      </c>
      <c r="R82" s="61">
        <v>88.2</v>
      </c>
      <c r="S82" s="61">
        <v>0.88100000000000001</v>
      </c>
      <c r="T82" s="61">
        <v>21.5</v>
      </c>
      <c r="U82" s="61">
        <v>3.6999999999999998E-2</v>
      </c>
      <c r="V82" s="61">
        <v>10.3</v>
      </c>
      <c r="W82" s="61">
        <v>38.200000000000003</v>
      </c>
    </row>
    <row r="83" spans="1:23" ht="15">
      <c r="A83" s="61" t="s">
        <v>150</v>
      </c>
      <c r="B83" s="61">
        <v>25.1</v>
      </c>
      <c r="C83" s="61">
        <v>203.2</v>
      </c>
      <c r="D83" s="61">
        <v>133.19999999999999</v>
      </c>
      <c r="E83" s="61">
        <v>5.7</v>
      </c>
      <c r="F83" s="61">
        <v>7.8</v>
      </c>
      <c r="G83" s="61">
        <v>7.6</v>
      </c>
      <c r="H83" s="61">
        <v>172.4</v>
      </c>
      <c r="I83" s="61">
        <v>8.5399999999999991</v>
      </c>
      <c r="J83" s="61">
        <v>30.2</v>
      </c>
      <c r="K83" s="61">
        <v>2340</v>
      </c>
      <c r="L83" s="61">
        <v>308</v>
      </c>
      <c r="M83" s="61">
        <v>8.56</v>
      </c>
      <c r="N83" s="61">
        <v>3.1</v>
      </c>
      <c r="O83" s="61">
        <v>230</v>
      </c>
      <c r="P83" s="61">
        <v>46.2</v>
      </c>
      <c r="Q83" s="61">
        <v>258</v>
      </c>
      <c r="R83" s="61">
        <v>70.900000000000006</v>
      </c>
      <c r="S83" s="61">
        <v>0.877</v>
      </c>
      <c r="T83" s="61">
        <v>25.6</v>
      </c>
      <c r="U83" s="61">
        <v>2.9000000000000001E-2</v>
      </c>
      <c r="V83" s="61">
        <v>5.96</v>
      </c>
      <c r="W83" s="61">
        <v>32</v>
      </c>
    </row>
    <row r="84" spans="1:23" ht="15">
      <c r="A84" s="61" t="s">
        <v>151</v>
      </c>
      <c r="B84" s="61">
        <v>23.1</v>
      </c>
      <c r="C84" s="61">
        <v>203.2</v>
      </c>
      <c r="D84" s="61">
        <v>101.8</v>
      </c>
      <c r="E84" s="61">
        <v>5.4</v>
      </c>
      <c r="F84" s="61">
        <v>9.3000000000000007</v>
      </c>
      <c r="G84" s="61">
        <v>7.6</v>
      </c>
      <c r="H84" s="61">
        <v>169.4</v>
      </c>
      <c r="I84" s="61">
        <v>5.47</v>
      </c>
      <c r="J84" s="61">
        <v>31.4</v>
      </c>
      <c r="K84" s="61">
        <v>2105</v>
      </c>
      <c r="L84" s="61">
        <v>164</v>
      </c>
      <c r="M84" s="61">
        <v>8.4600000000000009</v>
      </c>
      <c r="N84" s="61">
        <v>2.36</v>
      </c>
      <c r="O84" s="61">
        <v>207</v>
      </c>
      <c r="P84" s="61">
        <v>32.200000000000003</v>
      </c>
      <c r="Q84" s="61">
        <v>234</v>
      </c>
      <c r="R84" s="61">
        <v>49.8</v>
      </c>
      <c r="S84" s="61">
        <v>0.88800000000000001</v>
      </c>
      <c r="T84" s="61">
        <v>22.5</v>
      </c>
      <c r="U84" s="61">
        <v>1.4999999999999999E-2</v>
      </c>
      <c r="V84" s="61">
        <v>7.02</v>
      </c>
      <c r="W84" s="61">
        <v>29.4</v>
      </c>
    </row>
    <row r="85" spans="1:23" ht="15">
      <c r="A85" s="61" t="s">
        <v>152</v>
      </c>
      <c r="B85" s="61">
        <v>19</v>
      </c>
      <c r="C85" s="61">
        <v>177.8</v>
      </c>
      <c r="D85" s="61">
        <v>101.2</v>
      </c>
      <c r="E85" s="61">
        <v>4.8</v>
      </c>
      <c r="F85" s="61">
        <v>7.9</v>
      </c>
      <c r="G85" s="61">
        <v>7.6</v>
      </c>
      <c r="H85" s="61">
        <v>146.80000000000001</v>
      </c>
      <c r="I85" s="61">
        <v>6.41</v>
      </c>
      <c r="J85" s="61">
        <v>30.6</v>
      </c>
      <c r="K85" s="61">
        <v>1356</v>
      </c>
      <c r="L85" s="61">
        <v>137</v>
      </c>
      <c r="M85" s="61">
        <v>7.48</v>
      </c>
      <c r="N85" s="61">
        <v>2.37</v>
      </c>
      <c r="O85" s="61">
        <v>153</v>
      </c>
      <c r="P85" s="61">
        <v>27</v>
      </c>
      <c r="Q85" s="61">
        <v>171</v>
      </c>
      <c r="R85" s="61">
        <v>41.6</v>
      </c>
      <c r="S85" s="61">
        <v>0.88800000000000001</v>
      </c>
      <c r="T85" s="61">
        <v>22.6</v>
      </c>
      <c r="U85" s="61">
        <v>0.01</v>
      </c>
      <c r="V85" s="61">
        <v>4.41</v>
      </c>
      <c r="W85" s="61">
        <v>24.3</v>
      </c>
    </row>
    <row r="86" spans="1:23" ht="15">
      <c r="A86" s="61" t="s">
        <v>153</v>
      </c>
      <c r="B86" s="61">
        <v>16</v>
      </c>
      <c r="C86" s="61">
        <v>152.4</v>
      </c>
      <c r="D86" s="61">
        <v>88.7</v>
      </c>
      <c r="E86" s="61">
        <v>4.5</v>
      </c>
      <c r="F86" s="61">
        <v>7.7</v>
      </c>
      <c r="G86" s="61">
        <v>7.6</v>
      </c>
      <c r="H86" s="61">
        <v>121.8</v>
      </c>
      <c r="I86" s="61">
        <v>5.76</v>
      </c>
      <c r="J86" s="61">
        <v>27.1</v>
      </c>
      <c r="K86" s="61">
        <v>834</v>
      </c>
      <c r="L86" s="61">
        <v>89.8</v>
      </c>
      <c r="M86" s="61">
        <v>6.41</v>
      </c>
      <c r="N86" s="61">
        <v>2.1</v>
      </c>
      <c r="O86" s="61">
        <v>109</v>
      </c>
      <c r="P86" s="61">
        <v>20.2</v>
      </c>
      <c r="Q86" s="61">
        <v>123</v>
      </c>
      <c r="R86" s="61">
        <v>31.2</v>
      </c>
      <c r="S86" s="61">
        <v>0.89</v>
      </c>
      <c r="T86" s="61">
        <v>19.600000000000001</v>
      </c>
      <c r="U86" s="61">
        <v>5.0000000000000001E-3</v>
      </c>
      <c r="V86" s="61">
        <v>3.56</v>
      </c>
      <c r="W86" s="61">
        <v>20.3</v>
      </c>
    </row>
    <row r="87" spans="1:23" ht="15">
      <c r="A87" s="61" t="s">
        <v>154</v>
      </c>
      <c r="B87" s="61">
        <v>13</v>
      </c>
      <c r="C87" s="61">
        <v>127</v>
      </c>
      <c r="D87" s="61">
        <v>76</v>
      </c>
      <c r="E87" s="61">
        <v>4</v>
      </c>
      <c r="F87" s="61">
        <v>7.6</v>
      </c>
      <c r="G87" s="61">
        <v>7.6</v>
      </c>
      <c r="H87" s="61">
        <v>96.6</v>
      </c>
      <c r="I87" s="61">
        <v>5</v>
      </c>
      <c r="J87" s="61">
        <v>24.1</v>
      </c>
      <c r="K87" s="61">
        <v>473</v>
      </c>
      <c r="L87" s="61">
        <v>55.7</v>
      </c>
      <c r="M87" s="61">
        <v>5.35</v>
      </c>
      <c r="N87" s="61">
        <v>1.84</v>
      </c>
      <c r="O87" s="61">
        <v>74.599999999999994</v>
      </c>
      <c r="P87" s="61">
        <v>14.7</v>
      </c>
      <c r="Q87" s="61">
        <v>84.2</v>
      </c>
      <c r="R87" s="61">
        <v>22.6</v>
      </c>
      <c r="S87" s="61">
        <v>0.89500000000000002</v>
      </c>
      <c r="T87" s="61">
        <v>16.3</v>
      </c>
      <c r="U87" s="61">
        <v>2E-3</v>
      </c>
      <c r="V87" s="61">
        <v>2.85</v>
      </c>
      <c r="W87" s="61">
        <v>16.5</v>
      </c>
    </row>
    <row r="88" spans="1:23" ht="15.75">
      <c r="A88" s="186" t="s">
        <v>155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8"/>
    </row>
    <row r="89" spans="1:23" ht="15">
      <c r="A89" s="61" t="s">
        <v>156</v>
      </c>
      <c r="B89" s="61">
        <v>486.6</v>
      </c>
      <c r="C89" s="61">
        <v>1036.0999999999999</v>
      </c>
      <c r="D89" s="61">
        <v>308.5</v>
      </c>
      <c r="E89" s="61">
        <v>30</v>
      </c>
      <c r="F89" s="61">
        <v>54.1</v>
      </c>
      <c r="G89" s="61">
        <v>30</v>
      </c>
      <c r="H89" s="61">
        <v>867.9</v>
      </c>
      <c r="I89" s="61">
        <v>2.85</v>
      </c>
      <c r="J89" s="61">
        <v>28.9</v>
      </c>
      <c r="K89" s="61">
        <v>1021400</v>
      </c>
      <c r="L89" s="61">
        <v>26720</v>
      </c>
      <c r="M89" s="61">
        <v>40.6</v>
      </c>
      <c r="N89" s="61">
        <v>6.57</v>
      </c>
      <c r="O89" s="61">
        <v>19720</v>
      </c>
      <c r="P89" s="61">
        <v>1732</v>
      </c>
      <c r="Q89" s="61">
        <v>23200</v>
      </c>
      <c r="R89" s="61">
        <v>2800</v>
      </c>
      <c r="S89" s="61">
        <v>0.86699999999999999</v>
      </c>
      <c r="T89" s="61">
        <v>21.1</v>
      </c>
      <c r="U89" s="61">
        <v>64.400000000000006</v>
      </c>
      <c r="V89" s="61">
        <v>4299</v>
      </c>
      <c r="W89" s="61">
        <v>620</v>
      </c>
    </row>
    <row r="90" spans="1:23" ht="15">
      <c r="A90" s="61" t="s">
        <v>157</v>
      </c>
      <c r="B90" s="61">
        <v>436.9</v>
      </c>
      <c r="C90" s="61">
        <v>1025.9000000000001</v>
      </c>
      <c r="D90" s="61">
        <v>305.39999999999998</v>
      </c>
      <c r="E90" s="61">
        <v>26.9</v>
      </c>
      <c r="F90" s="61">
        <v>49</v>
      </c>
      <c r="G90" s="61">
        <v>30</v>
      </c>
      <c r="H90" s="61">
        <v>867.9</v>
      </c>
      <c r="I90" s="61">
        <v>3.12</v>
      </c>
      <c r="J90" s="61">
        <v>32.299999999999997</v>
      </c>
      <c r="K90" s="61">
        <v>909900</v>
      </c>
      <c r="L90" s="61">
        <v>23450</v>
      </c>
      <c r="M90" s="61">
        <v>40.4</v>
      </c>
      <c r="N90" s="61">
        <v>6.49</v>
      </c>
      <c r="O90" s="61">
        <v>17740</v>
      </c>
      <c r="P90" s="61">
        <v>1535</v>
      </c>
      <c r="Q90" s="61">
        <v>20760</v>
      </c>
      <c r="R90" s="61">
        <v>2469</v>
      </c>
      <c r="S90" s="61">
        <v>0.86799999999999999</v>
      </c>
      <c r="T90" s="61">
        <v>23.1</v>
      </c>
      <c r="U90" s="61">
        <v>55.9</v>
      </c>
      <c r="V90" s="61">
        <v>3185</v>
      </c>
      <c r="W90" s="61">
        <v>557</v>
      </c>
    </row>
    <row r="91" spans="1:23" ht="15">
      <c r="A91" s="61" t="s">
        <v>158</v>
      </c>
      <c r="B91" s="61">
        <v>392.7</v>
      </c>
      <c r="C91" s="61">
        <v>1016</v>
      </c>
      <c r="D91" s="61">
        <v>303</v>
      </c>
      <c r="E91" s="61">
        <v>24.4</v>
      </c>
      <c r="F91" s="61">
        <v>43.9</v>
      </c>
      <c r="G91" s="61">
        <v>30</v>
      </c>
      <c r="H91" s="61">
        <v>868.2</v>
      </c>
      <c r="I91" s="61">
        <v>3.45</v>
      </c>
      <c r="J91" s="61">
        <v>35.6</v>
      </c>
      <c r="K91" s="61">
        <v>807700</v>
      </c>
      <c r="L91" s="61">
        <v>20500</v>
      </c>
      <c r="M91" s="61">
        <v>40.200000000000003</v>
      </c>
      <c r="N91" s="61">
        <v>6.4</v>
      </c>
      <c r="O91" s="61">
        <v>15900</v>
      </c>
      <c r="P91" s="61">
        <v>1353</v>
      </c>
      <c r="Q91" s="61">
        <v>18540</v>
      </c>
      <c r="R91" s="61">
        <v>2168</v>
      </c>
      <c r="S91" s="61">
        <v>0.86799999999999999</v>
      </c>
      <c r="T91" s="61">
        <v>25.5</v>
      </c>
      <c r="U91" s="61">
        <v>48.4</v>
      </c>
      <c r="V91" s="61">
        <v>2330</v>
      </c>
      <c r="W91" s="61">
        <v>500</v>
      </c>
    </row>
    <row r="92" spans="1:23" ht="15">
      <c r="A92" s="61" t="s">
        <v>159</v>
      </c>
      <c r="B92" s="61">
        <v>349.4</v>
      </c>
      <c r="C92" s="61">
        <v>1008.1</v>
      </c>
      <c r="D92" s="61">
        <v>302</v>
      </c>
      <c r="E92" s="61">
        <v>21.1</v>
      </c>
      <c r="F92" s="61">
        <v>40</v>
      </c>
      <c r="G92" s="61">
        <v>30</v>
      </c>
      <c r="H92" s="61">
        <v>868.1</v>
      </c>
      <c r="I92" s="61">
        <v>3.77</v>
      </c>
      <c r="J92" s="61">
        <v>41.1</v>
      </c>
      <c r="K92" s="61">
        <v>723100</v>
      </c>
      <c r="L92" s="61">
        <v>18460</v>
      </c>
      <c r="M92" s="61">
        <v>40.299999999999997</v>
      </c>
      <c r="N92" s="61">
        <v>6.44</v>
      </c>
      <c r="O92" s="61">
        <v>14350</v>
      </c>
      <c r="P92" s="61">
        <v>1223</v>
      </c>
      <c r="Q92" s="61">
        <v>16590</v>
      </c>
      <c r="R92" s="61">
        <v>1941</v>
      </c>
      <c r="S92" s="61">
        <v>0.872</v>
      </c>
      <c r="T92" s="61">
        <v>27.9</v>
      </c>
      <c r="U92" s="61">
        <v>43.3</v>
      </c>
      <c r="V92" s="61">
        <v>1718</v>
      </c>
      <c r="W92" s="61">
        <v>445</v>
      </c>
    </row>
    <row r="93" spans="1:23" ht="15">
      <c r="A93" s="61" t="s">
        <v>160</v>
      </c>
      <c r="B93" s="61">
        <v>314.3</v>
      </c>
      <c r="C93" s="61">
        <v>1000</v>
      </c>
      <c r="D93" s="61">
        <v>300</v>
      </c>
      <c r="E93" s="61">
        <v>19.100000000000001</v>
      </c>
      <c r="F93" s="61">
        <v>35.9</v>
      </c>
      <c r="G93" s="61">
        <v>30</v>
      </c>
      <c r="H93" s="61">
        <v>868.2</v>
      </c>
      <c r="I93" s="61">
        <v>4.18</v>
      </c>
      <c r="J93" s="61">
        <v>45.5</v>
      </c>
      <c r="K93" s="61">
        <v>644200</v>
      </c>
      <c r="L93" s="61">
        <v>16230</v>
      </c>
      <c r="M93" s="61">
        <v>40.1</v>
      </c>
      <c r="N93" s="61">
        <v>6.37</v>
      </c>
      <c r="O93" s="61">
        <v>12880</v>
      </c>
      <c r="P93" s="61">
        <v>1082</v>
      </c>
      <c r="Q93" s="61">
        <v>14850</v>
      </c>
      <c r="R93" s="61">
        <v>1713</v>
      </c>
      <c r="S93" s="61">
        <v>0.872</v>
      </c>
      <c r="T93" s="61">
        <v>30.7</v>
      </c>
      <c r="U93" s="61">
        <v>37.700000000000003</v>
      </c>
      <c r="V93" s="61">
        <v>1264</v>
      </c>
      <c r="W93" s="61">
        <v>400</v>
      </c>
    </row>
    <row r="94" spans="1:23" ht="15">
      <c r="A94" s="61" t="s">
        <v>161</v>
      </c>
      <c r="B94" s="61">
        <v>272.3</v>
      </c>
      <c r="C94" s="61">
        <v>990.1</v>
      </c>
      <c r="D94" s="61">
        <v>300</v>
      </c>
      <c r="E94" s="61">
        <v>16.5</v>
      </c>
      <c r="F94" s="61">
        <v>31</v>
      </c>
      <c r="G94" s="61">
        <v>30</v>
      </c>
      <c r="H94" s="61">
        <v>868.1</v>
      </c>
      <c r="I94" s="61">
        <v>4.84</v>
      </c>
      <c r="J94" s="61">
        <v>52.6</v>
      </c>
      <c r="K94" s="61">
        <v>554000</v>
      </c>
      <c r="L94" s="61">
        <v>14000</v>
      </c>
      <c r="M94" s="61">
        <v>40</v>
      </c>
      <c r="N94" s="61">
        <v>6.35</v>
      </c>
      <c r="O94" s="61">
        <v>11190</v>
      </c>
      <c r="P94" s="61">
        <v>934</v>
      </c>
      <c r="Q94" s="61">
        <v>12830</v>
      </c>
      <c r="R94" s="61">
        <v>1470</v>
      </c>
      <c r="S94" s="61">
        <v>0.873</v>
      </c>
      <c r="T94" s="61">
        <v>35</v>
      </c>
      <c r="U94" s="61">
        <v>32.200000000000003</v>
      </c>
      <c r="V94" s="61">
        <v>835</v>
      </c>
      <c r="W94" s="61">
        <v>347</v>
      </c>
    </row>
    <row r="95" spans="1:23" ht="15">
      <c r="A95" s="61" t="s">
        <v>162</v>
      </c>
      <c r="B95" s="61">
        <v>248.7</v>
      </c>
      <c r="C95" s="61">
        <v>980.2</v>
      </c>
      <c r="D95" s="61">
        <v>300</v>
      </c>
      <c r="E95" s="61">
        <v>16.5</v>
      </c>
      <c r="F95" s="61">
        <v>26</v>
      </c>
      <c r="G95" s="61">
        <v>30</v>
      </c>
      <c r="H95" s="61">
        <v>868.2</v>
      </c>
      <c r="I95" s="61">
        <v>5.77</v>
      </c>
      <c r="J95" s="61">
        <v>52.6</v>
      </c>
      <c r="K95" s="61">
        <v>481300</v>
      </c>
      <c r="L95" s="61">
        <v>11750</v>
      </c>
      <c r="M95" s="61">
        <v>39</v>
      </c>
      <c r="N95" s="61">
        <v>6.09</v>
      </c>
      <c r="O95" s="61">
        <v>9821</v>
      </c>
      <c r="P95" s="61">
        <v>784</v>
      </c>
      <c r="Q95" s="61">
        <v>11350</v>
      </c>
      <c r="R95" s="61">
        <v>1245</v>
      </c>
      <c r="S95" s="61">
        <v>0.86099999999999999</v>
      </c>
      <c r="T95" s="61">
        <v>39.9</v>
      </c>
      <c r="U95" s="61">
        <v>26.8</v>
      </c>
      <c r="V95" s="61">
        <v>582</v>
      </c>
      <c r="W95" s="61">
        <v>317</v>
      </c>
    </row>
    <row r="96" spans="1:23" ht="15">
      <c r="A96" s="61" t="s">
        <v>163</v>
      </c>
      <c r="B96" s="61">
        <v>222</v>
      </c>
      <c r="C96" s="61">
        <v>970.3</v>
      </c>
      <c r="D96" s="61">
        <v>300</v>
      </c>
      <c r="E96" s="61">
        <v>16</v>
      </c>
      <c r="F96" s="61">
        <v>21.1</v>
      </c>
      <c r="G96" s="61">
        <v>30</v>
      </c>
      <c r="H96" s="61">
        <v>868.1</v>
      </c>
      <c r="I96" s="61">
        <v>7.11</v>
      </c>
      <c r="J96" s="61">
        <v>54.3</v>
      </c>
      <c r="K96" s="61">
        <v>408000</v>
      </c>
      <c r="L96" s="61">
        <v>9546</v>
      </c>
      <c r="M96" s="61">
        <v>38</v>
      </c>
      <c r="N96" s="61">
        <v>5.81</v>
      </c>
      <c r="O96" s="61">
        <v>8409</v>
      </c>
      <c r="P96" s="61">
        <v>636</v>
      </c>
      <c r="Q96" s="61">
        <v>9807</v>
      </c>
      <c r="R96" s="61">
        <v>1020</v>
      </c>
      <c r="S96" s="61">
        <v>0.85</v>
      </c>
      <c r="T96" s="61">
        <v>45.7</v>
      </c>
      <c r="U96" s="61">
        <v>21.5</v>
      </c>
      <c r="V96" s="61">
        <v>390</v>
      </c>
      <c r="W96" s="61">
        <v>283</v>
      </c>
    </row>
  </sheetData>
  <mergeCells count="69">
    <mergeCell ref="A88:W88"/>
    <mergeCell ref="T50:T52"/>
    <mergeCell ref="U50:U52"/>
    <mergeCell ref="V50:V52"/>
    <mergeCell ref="W50:W52"/>
    <mergeCell ref="P50:P52"/>
    <mergeCell ref="Q50:Q52"/>
    <mergeCell ref="R50:R52"/>
    <mergeCell ref="S50:S52"/>
    <mergeCell ref="L50:L52"/>
    <mergeCell ref="M50:M52"/>
    <mergeCell ref="N50:N52"/>
    <mergeCell ref="O50:O52"/>
    <mergeCell ref="H50:H52"/>
    <mergeCell ref="I50:I52"/>
    <mergeCell ref="J50:J52"/>
    <mergeCell ref="K50:K52"/>
    <mergeCell ref="U21:U23"/>
    <mergeCell ref="V21:V23"/>
    <mergeCell ref="W21:W23"/>
    <mergeCell ref="A50:A52"/>
    <mergeCell ref="B50:B52"/>
    <mergeCell ref="C50:C52"/>
    <mergeCell ref="D50:D52"/>
    <mergeCell ref="E50:E52"/>
    <mergeCell ref="F50:F52"/>
    <mergeCell ref="G50:G52"/>
    <mergeCell ref="S21:S23"/>
    <mergeCell ref="T21:T23"/>
    <mergeCell ref="M21:M23"/>
    <mergeCell ref="N21:N23"/>
    <mergeCell ref="O21:O23"/>
    <mergeCell ref="P21:P23"/>
    <mergeCell ref="K21:K23"/>
    <mergeCell ref="L21:L23"/>
    <mergeCell ref="I7:I9"/>
    <mergeCell ref="J7:J9"/>
    <mergeCell ref="Q21:Q23"/>
    <mergeCell ref="R21:R23"/>
    <mergeCell ref="K6:L6"/>
    <mergeCell ref="M6:N6"/>
    <mergeCell ref="I21:I23"/>
    <mergeCell ref="J21:J23"/>
    <mergeCell ref="A21:A23"/>
    <mergeCell ref="B21:B23"/>
    <mergeCell ref="C21:C23"/>
    <mergeCell ref="D21:D23"/>
    <mergeCell ref="E21:E23"/>
    <mergeCell ref="F21:F23"/>
    <mergeCell ref="O2:P6"/>
    <mergeCell ref="Q2:R6"/>
    <mergeCell ref="I3:J3"/>
    <mergeCell ref="K3:L3"/>
    <mergeCell ref="G21:G23"/>
    <mergeCell ref="H21:H23"/>
    <mergeCell ref="I5:J5"/>
    <mergeCell ref="K5:L5"/>
    <mergeCell ref="M5:N5"/>
    <mergeCell ref="I6:J6"/>
    <mergeCell ref="M3:N3"/>
    <mergeCell ref="I4:J4"/>
    <mergeCell ref="K4:L4"/>
    <mergeCell ref="M4:N4"/>
    <mergeCell ref="A1:W1"/>
    <mergeCell ref="A2:A9"/>
    <mergeCell ref="E2:F4"/>
    <mergeCell ref="I2:J2"/>
    <mergeCell ref="K2:L2"/>
    <mergeCell ref="M2:N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25" workbookViewId="0">
      <selection activeCell="A7" sqref="A7"/>
    </sheetView>
  </sheetViews>
  <sheetFormatPr defaultRowHeight="12.75"/>
  <cols>
    <col min="1" max="1" width="22.7109375" customWidth="1"/>
  </cols>
  <sheetData>
    <row r="1" spans="1:23" ht="23.25">
      <c r="A1" s="171" t="s">
        <v>164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/>
    </row>
    <row r="2" spans="1:23" ht="30">
      <c r="A2" s="174" t="s">
        <v>24</v>
      </c>
      <c r="B2" s="62" t="s">
        <v>25</v>
      </c>
      <c r="C2" s="62" t="s">
        <v>26</v>
      </c>
      <c r="D2" s="62" t="s">
        <v>27</v>
      </c>
      <c r="E2" s="189" t="s">
        <v>28</v>
      </c>
      <c r="F2" s="190"/>
      <c r="G2" s="62" t="s">
        <v>29</v>
      </c>
      <c r="H2" s="62" t="s">
        <v>26</v>
      </c>
      <c r="I2" s="177" t="s">
        <v>30</v>
      </c>
      <c r="J2" s="178"/>
      <c r="K2" s="177" t="s">
        <v>31</v>
      </c>
      <c r="L2" s="178"/>
      <c r="M2" s="177" t="s">
        <v>32</v>
      </c>
      <c r="N2" s="178"/>
      <c r="O2" s="177" t="s">
        <v>33</v>
      </c>
      <c r="P2" s="178"/>
      <c r="Q2" s="177" t="s">
        <v>165</v>
      </c>
      <c r="R2" s="178"/>
      <c r="S2" s="62" t="s">
        <v>35</v>
      </c>
      <c r="T2" s="62" t="s">
        <v>36</v>
      </c>
      <c r="U2" s="62" t="s">
        <v>37</v>
      </c>
      <c r="V2" s="62" t="s">
        <v>36</v>
      </c>
      <c r="W2" s="62" t="s">
        <v>38</v>
      </c>
    </row>
    <row r="3" spans="1:23" ht="30">
      <c r="A3" s="175"/>
      <c r="B3" s="63" t="s">
        <v>39</v>
      </c>
      <c r="C3" s="63" t="s">
        <v>40</v>
      </c>
      <c r="D3" s="63" t="s">
        <v>40</v>
      </c>
      <c r="E3" s="62" t="s">
        <v>40</v>
      </c>
      <c r="F3" s="62" t="s">
        <v>40</v>
      </c>
      <c r="G3" s="63" t="s">
        <v>32</v>
      </c>
      <c r="H3" s="63" t="s">
        <v>41</v>
      </c>
      <c r="I3" s="179" t="s">
        <v>42</v>
      </c>
      <c r="J3" s="180"/>
      <c r="K3" s="179" t="s">
        <v>43</v>
      </c>
      <c r="L3" s="180"/>
      <c r="M3" s="179" t="s">
        <v>44</v>
      </c>
      <c r="N3" s="180"/>
      <c r="O3" s="179"/>
      <c r="P3" s="180"/>
      <c r="Q3" s="179"/>
      <c r="R3" s="180"/>
      <c r="S3" s="63" t="s">
        <v>45</v>
      </c>
      <c r="T3" s="63" t="s">
        <v>46</v>
      </c>
      <c r="U3" s="63" t="s">
        <v>47</v>
      </c>
      <c r="V3" s="63" t="s">
        <v>47</v>
      </c>
      <c r="W3" s="63" t="s">
        <v>40</v>
      </c>
    </row>
    <row r="4" spans="1:23" ht="15">
      <c r="A4" s="175"/>
      <c r="B4" s="65"/>
      <c r="C4" s="63" t="s">
        <v>48</v>
      </c>
      <c r="D4" s="63" t="s">
        <v>48</v>
      </c>
      <c r="E4" s="63" t="s">
        <v>50</v>
      </c>
      <c r="F4" s="63" t="s">
        <v>51</v>
      </c>
      <c r="G4" s="65"/>
      <c r="H4" s="63" t="s">
        <v>49</v>
      </c>
      <c r="I4" s="174" t="s">
        <v>51</v>
      </c>
      <c r="J4" s="174" t="s">
        <v>50</v>
      </c>
      <c r="K4" s="62" t="s">
        <v>52</v>
      </c>
      <c r="L4" s="62" t="s">
        <v>52</v>
      </c>
      <c r="M4" s="62" t="s">
        <v>52</v>
      </c>
      <c r="N4" s="62" t="s">
        <v>52</v>
      </c>
      <c r="O4" s="62" t="s">
        <v>52</v>
      </c>
      <c r="P4" s="62" t="s">
        <v>52</v>
      </c>
      <c r="Q4" s="62" t="s">
        <v>52</v>
      </c>
      <c r="R4" s="62" t="s">
        <v>52</v>
      </c>
      <c r="S4" s="65"/>
      <c r="T4" s="65"/>
      <c r="U4" s="65"/>
      <c r="V4" s="65"/>
      <c r="W4" s="63" t="s">
        <v>48</v>
      </c>
    </row>
    <row r="5" spans="1:23" ht="15">
      <c r="A5" s="176"/>
      <c r="B5" s="68"/>
      <c r="C5" s="68"/>
      <c r="D5" s="68"/>
      <c r="E5" s="68"/>
      <c r="F5" s="68"/>
      <c r="G5" s="68"/>
      <c r="H5" s="68"/>
      <c r="I5" s="176"/>
      <c r="J5" s="176"/>
      <c r="K5" s="66" t="s">
        <v>53</v>
      </c>
      <c r="L5" s="66" t="s">
        <v>54</v>
      </c>
      <c r="M5" s="66" t="s">
        <v>53</v>
      </c>
      <c r="N5" s="66" t="s">
        <v>54</v>
      </c>
      <c r="O5" s="66" t="s">
        <v>53</v>
      </c>
      <c r="P5" s="66" t="s">
        <v>54</v>
      </c>
      <c r="Q5" s="66" t="s">
        <v>53</v>
      </c>
      <c r="R5" s="66" t="s">
        <v>54</v>
      </c>
      <c r="S5" s="68"/>
      <c r="T5" s="68"/>
      <c r="U5" s="68"/>
      <c r="V5" s="68"/>
      <c r="W5" s="68"/>
    </row>
    <row r="6" spans="1:23" ht="19.5">
      <c r="A6" s="69"/>
      <c r="B6" s="69"/>
      <c r="C6" s="61" t="s">
        <v>55</v>
      </c>
      <c r="D6" s="61" t="s">
        <v>56</v>
      </c>
      <c r="E6" s="61" t="s">
        <v>57</v>
      </c>
      <c r="F6" s="61" t="s">
        <v>58</v>
      </c>
      <c r="G6" s="61" t="s">
        <v>59</v>
      </c>
      <c r="H6" s="61" t="s">
        <v>60</v>
      </c>
      <c r="I6" s="61" t="s">
        <v>61</v>
      </c>
      <c r="J6" s="61" t="s">
        <v>62</v>
      </c>
      <c r="K6" s="61" t="s">
        <v>63</v>
      </c>
      <c r="L6" s="61" t="s">
        <v>64</v>
      </c>
      <c r="M6" s="61" t="s">
        <v>65</v>
      </c>
      <c r="N6" s="61" t="s">
        <v>66</v>
      </c>
      <c r="O6" s="61" t="s">
        <v>67</v>
      </c>
      <c r="P6" s="61" t="s">
        <v>68</v>
      </c>
      <c r="Q6" s="61" t="s">
        <v>69</v>
      </c>
      <c r="R6" s="61" t="s">
        <v>70</v>
      </c>
      <c r="S6" s="61" t="s">
        <v>71</v>
      </c>
      <c r="T6" s="61" t="s">
        <v>72</v>
      </c>
      <c r="U6" s="61" t="s">
        <v>73</v>
      </c>
      <c r="V6" s="61" t="s">
        <v>74</v>
      </c>
      <c r="W6" s="61" t="s">
        <v>75</v>
      </c>
    </row>
    <row r="7" spans="1:23" ht="18">
      <c r="A7" s="61" t="s">
        <v>166</v>
      </c>
      <c r="B7" s="61" t="s">
        <v>77</v>
      </c>
      <c r="C7" s="61" t="s">
        <v>20</v>
      </c>
      <c r="D7" s="61" t="s">
        <v>20</v>
      </c>
      <c r="E7" s="61" t="s">
        <v>20</v>
      </c>
      <c r="F7" s="61" t="s">
        <v>20</v>
      </c>
      <c r="G7" s="61" t="s">
        <v>20</v>
      </c>
      <c r="H7" s="61" t="s">
        <v>20</v>
      </c>
      <c r="I7" s="69"/>
      <c r="J7" s="69"/>
      <c r="K7" s="61" t="s">
        <v>78</v>
      </c>
      <c r="L7" s="61" t="s">
        <v>78</v>
      </c>
      <c r="M7" s="61" t="s">
        <v>79</v>
      </c>
      <c r="N7" s="61" t="s">
        <v>79</v>
      </c>
      <c r="O7" s="61" t="s">
        <v>80</v>
      </c>
      <c r="P7" s="61" t="s">
        <v>80</v>
      </c>
      <c r="Q7" s="61" t="s">
        <v>80</v>
      </c>
      <c r="R7" s="61" t="s">
        <v>80</v>
      </c>
      <c r="S7" s="69"/>
      <c r="T7" s="69"/>
      <c r="U7" s="61" t="s">
        <v>81</v>
      </c>
      <c r="V7" s="61" t="s">
        <v>78</v>
      </c>
      <c r="W7" s="61" t="s">
        <v>82</v>
      </c>
    </row>
    <row r="8" spans="1:23" ht="15">
      <c r="A8" s="61" t="s">
        <v>167</v>
      </c>
      <c r="B8" s="61">
        <v>633.9</v>
      </c>
      <c r="C8" s="61">
        <v>474.6</v>
      </c>
      <c r="D8" s="61">
        <v>424</v>
      </c>
      <c r="E8" s="61">
        <v>47.6</v>
      </c>
      <c r="F8" s="61">
        <v>77</v>
      </c>
      <c r="G8" s="61">
        <v>15.2</v>
      </c>
      <c r="H8" s="61">
        <v>290.2</v>
      </c>
      <c r="I8" s="61">
        <v>2.75</v>
      </c>
      <c r="J8" s="61">
        <v>6.1</v>
      </c>
      <c r="K8" s="61">
        <v>274800</v>
      </c>
      <c r="L8" s="61">
        <v>98130</v>
      </c>
      <c r="M8" s="61">
        <v>18.399999999999999</v>
      </c>
      <c r="N8" s="61">
        <v>11</v>
      </c>
      <c r="O8" s="61">
        <v>11580</v>
      </c>
      <c r="P8" s="61">
        <v>4629</v>
      </c>
      <c r="Q8" s="61">
        <v>14240</v>
      </c>
      <c r="R8" s="61">
        <v>7108</v>
      </c>
      <c r="S8" s="61">
        <v>0.84299999999999997</v>
      </c>
      <c r="T8" s="61">
        <v>5.46</v>
      </c>
      <c r="U8" s="61">
        <v>38.799999999999997</v>
      </c>
      <c r="V8" s="61">
        <v>13720</v>
      </c>
      <c r="W8" s="61">
        <v>808</v>
      </c>
    </row>
    <row r="9" spans="1:23" ht="15">
      <c r="A9" s="61" t="s">
        <v>168</v>
      </c>
      <c r="B9" s="61">
        <v>551</v>
      </c>
      <c r="C9" s="61">
        <v>455.6</v>
      </c>
      <c r="D9" s="61">
        <v>418.5</v>
      </c>
      <c r="E9" s="61">
        <v>42.1</v>
      </c>
      <c r="F9" s="61">
        <v>67.5</v>
      </c>
      <c r="G9" s="61">
        <v>15.2</v>
      </c>
      <c r="H9" s="61">
        <v>290.2</v>
      </c>
      <c r="I9" s="61">
        <v>3.1</v>
      </c>
      <c r="J9" s="61">
        <v>6.89</v>
      </c>
      <c r="K9" s="61">
        <v>226900</v>
      </c>
      <c r="L9" s="61">
        <v>82670</v>
      </c>
      <c r="M9" s="61">
        <v>18</v>
      </c>
      <c r="N9" s="61">
        <v>10.9</v>
      </c>
      <c r="O9" s="61">
        <v>9962</v>
      </c>
      <c r="P9" s="61">
        <v>3951</v>
      </c>
      <c r="Q9" s="61">
        <v>12080</v>
      </c>
      <c r="R9" s="61">
        <v>6058</v>
      </c>
      <c r="S9" s="61">
        <v>0.84099999999999997</v>
      </c>
      <c r="T9" s="61">
        <v>6.05</v>
      </c>
      <c r="U9" s="61">
        <v>31.1</v>
      </c>
      <c r="V9" s="61">
        <v>9240</v>
      </c>
      <c r="W9" s="61">
        <v>702</v>
      </c>
    </row>
    <row r="10" spans="1:23" ht="15">
      <c r="A10" s="61" t="s">
        <v>169</v>
      </c>
      <c r="B10" s="61">
        <v>467</v>
      </c>
      <c r="C10" s="61">
        <v>436.6</v>
      </c>
      <c r="D10" s="61">
        <v>412.2</v>
      </c>
      <c r="E10" s="61">
        <v>35.799999999999997</v>
      </c>
      <c r="F10" s="61">
        <v>58</v>
      </c>
      <c r="G10" s="61">
        <v>15.2</v>
      </c>
      <c r="H10" s="61">
        <v>290.2</v>
      </c>
      <c r="I10" s="61">
        <v>3.55</v>
      </c>
      <c r="J10" s="61">
        <v>8.11</v>
      </c>
      <c r="K10" s="61">
        <v>183000</v>
      </c>
      <c r="L10" s="61">
        <v>67830</v>
      </c>
      <c r="M10" s="61">
        <v>17.5</v>
      </c>
      <c r="N10" s="61">
        <v>10.7</v>
      </c>
      <c r="O10" s="61">
        <v>8383</v>
      </c>
      <c r="P10" s="61">
        <v>3291</v>
      </c>
      <c r="Q10" s="61">
        <v>10000</v>
      </c>
      <c r="R10" s="61">
        <v>5034</v>
      </c>
      <c r="S10" s="61">
        <v>0.83899999999999997</v>
      </c>
      <c r="T10" s="61">
        <v>6.86</v>
      </c>
      <c r="U10" s="61">
        <v>24.3</v>
      </c>
      <c r="V10" s="61">
        <v>5809</v>
      </c>
      <c r="W10" s="61">
        <v>595</v>
      </c>
    </row>
    <row r="11" spans="1:23" ht="15">
      <c r="A11" s="61" t="s">
        <v>170</v>
      </c>
      <c r="B11" s="61">
        <v>393</v>
      </c>
      <c r="C11" s="61">
        <v>419</v>
      </c>
      <c r="D11" s="61">
        <v>407</v>
      </c>
      <c r="E11" s="61">
        <v>30.6</v>
      </c>
      <c r="F11" s="61">
        <v>49.2</v>
      </c>
      <c r="G11" s="61">
        <v>15.2</v>
      </c>
      <c r="H11" s="61">
        <v>290.2</v>
      </c>
      <c r="I11" s="61">
        <v>4.1399999999999997</v>
      </c>
      <c r="J11" s="61">
        <v>9.48</v>
      </c>
      <c r="K11" s="61">
        <v>146600</v>
      </c>
      <c r="L11" s="61">
        <v>55370</v>
      </c>
      <c r="M11" s="61">
        <v>17.100000000000001</v>
      </c>
      <c r="N11" s="61">
        <v>10.5</v>
      </c>
      <c r="O11" s="61">
        <v>6998</v>
      </c>
      <c r="P11" s="61">
        <v>2721</v>
      </c>
      <c r="Q11" s="61">
        <v>8222</v>
      </c>
      <c r="R11" s="61">
        <v>4154</v>
      </c>
      <c r="S11" s="61">
        <v>0.83699999999999997</v>
      </c>
      <c r="T11" s="61">
        <v>7.86</v>
      </c>
      <c r="U11" s="61">
        <v>18.899999999999999</v>
      </c>
      <c r="V11" s="61">
        <v>3545</v>
      </c>
      <c r="W11" s="61">
        <v>501</v>
      </c>
    </row>
    <row r="12" spans="1:23" ht="15">
      <c r="A12" s="61" t="s">
        <v>171</v>
      </c>
      <c r="B12" s="61">
        <v>339.9</v>
      </c>
      <c r="C12" s="61">
        <v>406.4</v>
      </c>
      <c r="D12" s="61">
        <v>403</v>
      </c>
      <c r="E12" s="61">
        <v>26.6</v>
      </c>
      <c r="F12" s="61">
        <v>42.9</v>
      </c>
      <c r="G12" s="61">
        <v>15.2</v>
      </c>
      <c r="H12" s="61">
        <v>290.2</v>
      </c>
      <c r="I12" s="61">
        <v>4.7</v>
      </c>
      <c r="J12" s="61">
        <v>10.9</v>
      </c>
      <c r="K12" s="61">
        <v>122500</v>
      </c>
      <c r="L12" s="61">
        <v>46850</v>
      </c>
      <c r="M12" s="61">
        <v>16.8</v>
      </c>
      <c r="N12" s="61">
        <v>10.4</v>
      </c>
      <c r="O12" s="61">
        <v>6031</v>
      </c>
      <c r="P12" s="61">
        <v>2325</v>
      </c>
      <c r="Q12" s="61">
        <v>6999</v>
      </c>
      <c r="R12" s="61">
        <v>3544</v>
      </c>
      <c r="S12" s="61">
        <v>0.83599999999999997</v>
      </c>
      <c r="T12" s="61">
        <v>8.85</v>
      </c>
      <c r="U12" s="61">
        <v>15.5</v>
      </c>
      <c r="V12" s="61">
        <v>2343</v>
      </c>
      <c r="W12" s="61">
        <v>433</v>
      </c>
    </row>
    <row r="13" spans="1:23" ht="15">
      <c r="A13" s="61" t="s">
        <v>172</v>
      </c>
      <c r="B13" s="61">
        <v>287.10000000000002</v>
      </c>
      <c r="C13" s="61">
        <v>393.6</v>
      </c>
      <c r="D13" s="61">
        <v>399</v>
      </c>
      <c r="E13" s="61">
        <v>22.6</v>
      </c>
      <c r="F13" s="61">
        <v>36.5</v>
      </c>
      <c r="G13" s="61">
        <v>15.2</v>
      </c>
      <c r="H13" s="61">
        <v>290.2</v>
      </c>
      <c r="I13" s="61">
        <v>5.47</v>
      </c>
      <c r="J13" s="61">
        <v>12.8</v>
      </c>
      <c r="K13" s="61">
        <v>99880</v>
      </c>
      <c r="L13" s="61">
        <v>38680</v>
      </c>
      <c r="M13" s="61">
        <v>16.5</v>
      </c>
      <c r="N13" s="61">
        <v>10.3</v>
      </c>
      <c r="O13" s="61">
        <v>5075</v>
      </c>
      <c r="P13" s="61">
        <v>1939</v>
      </c>
      <c r="Q13" s="61">
        <v>5812</v>
      </c>
      <c r="R13" s="61">
        <v>2949</v>
      </c>
      <c r="S13" s="61">
        <v>0.83499999999999996</v>
      </c>
      <c r="T13" s="61">
        <v>10.199999999999999</v>
      </c>
      <c r="U13" s="61">
        <v>12.3</v>
      </c>
      <c r="V13" s="61">
        <v>1441</v>
      </c>
      <c r="W13" s="61">
        <v>366</v>
      </c>
    </row>
    <row r="14" spans="1:23" ht="15">
      <c r="A14" s="61" t="s">
        <v>173</v>
      </c>
      <c r="B14" s="61">
        <v>235.1</v>
      </c>
      <c r="C14" s="61">
        <v>381</v>
      </c>
      <c r="D14" s="61">
        <v>394.8</v>
      </c>
      <c r="E14" s="61">
        <v>18.399999999999999</v>
      </c>
      <c r="F14" s="61">
        <v>30.2</v>
      </c>
      <c r="G14" s="61">
        <v>15.2</v>
      </c>
      <c r="H14" s="61">
        <v>290.2</v>
      </c>
      <c r="I14" s="61">
        <v>6.54</v>
      </c>
      <c r="J14" s="61">
        <v>15.8</v>
      </c>
      <c r="K14" s="61">
        <v>79080</v>
      </c>
      <c r="L14" s="61">
        <v>30990</v>
      </c>
      <c r="M14" s="61">
        <v>16.3</v>
      </c>
      <c r="N14" s="61">
        <v>10.199999999999999</v>
      </c>
      <c r="O14" s="61">
        <v>4151</v>
      </c>
      <c r="P14" s="61">
        <v>1570</v>
      </c>
      <c r="Q14" s="61">
        <v>4687</v>
      </c>
      <c r="R14" s="61">
        <v>2383</v>
      </c>
      <c r="S14" s="61">
        <v>0.83399999999999996</v>
      </c>
      <c r="T14" s="61">
        <v>12.1</v>
      </c>
      <c r="U14" s="61">
        <v>9.5399999999999991</v>
      </c>
      <c r="V14" s="61">
        <v>812</v>
      </c>
      <c r="W14" s="61">
        <v>299</v>
      </c>
    </row>
    <row r="15" spans="1:23" ht="15">
      <c r="A15" s="61" t="s">
        <v>174</v>
      </c>
      <c r="B15" s="61">
        <v>201.9</v>
      </c>
      <c r="C15" s="61">
        <v>374.6</v>
      </c>
      <c r="D15" s="61">
        <v>374.7</v>
      </c>
      <c r="E15" s="61">
        <v>16.5</v>
      </c>
      <c r="F15" s="61">
        <v>27</v>
      </c>
      <c r="G15" s="61">
        <v>15.2</v>
      </c>
      <c r="H15" s="61">
        <v>290.2</v>
      </c>
      <c r="I15" s="61">
        <v>6.94</v>
      </c>
      <c r="J15" s="61">
        <v>17.600000000000001</v>
      </c>
      <c r="K15" s="61">
        <v>66260</v>
      </c>
      <c r="L15" s="61">
        <v>23690</v>
      </c>
      <c r="M15" s="61">
        <v>16.100000000000001</v>
      </c>
      <c r="N15" s="61">
        <v>9.6</v>
      </c>
      <c r="O15" s="61">
        <v>3538</v>
      </c>
      <c r="P15" s="61">
        <v>1264</v>
      </c>
      <c r="Q15" s="61">
        <v>3972</v>
      </c>
      <c r="R15" s="61">
        <v>1920</v>
      </c>
      <c r="S15" s="61">
        <v>0.84399999999999997</v>
      </c>
      <c r="T15" s="61">
        <v>13.4</v>
      </c>
      <c r="U15" s="61">
        <v>7.16</v>
      </c>
      <c r="V15" s="61">
        <v>558</v>
      </c>
      <c r="W15" s="61">
        <v>257</v>
      </c>
    </row>
    <row r="16" spans="1:23" ht="15">
      <c r="A16" s="61" t="s">
        <v>175</v>
      </c>
      <c r="B16" s="61">
        <v>177</v>
      </c>
      <c r="C16" s="61">
        <v>368.2</v>
      </c>
      <c r="D16" s="61">
        <v>372.6</v>
      </c>
      <c r="E16" s="61">
        <v>14.4</v>
      </c>
      <c r="F16" s="61">
        <v>23.8</v>
      </c>
      <c r="G16" s="61">
        <v>15.2</v>
      </c>
      <c r="H16" s="61">
        <v>290.2</v>
      </c>
      <c r="I16" s="61">
        <v>7.83</v>
      </c>
      <c r="J16" s="61">
        <v>20.2</v>
      </c>
      <c r="K16" s="61">
        <v>57120</v>
      </c>
      <c r="L16" s="61">
        <v>20530</v>
      </c>
      <c r="M16" s="61">
        <v>15.9</v>
      </c>
      <c r="N16" s="61">
        <v>9.5399999999999991</v>
      </c>
      <c r="O16" s="61">
        <v>3103</v>
      </c>
      <c r="P16" s="61">
        <v>1102</v>
      </c>
      <c r="Q16" s="61">
        <v>3455</v>
      </c>
      <c r="R16" s="61">
        <v>1671</v>
      </c>
      <c r="S16" s="61">
        <v>0.84399999999999997</v>
      </c>
      <c r="T16" s="61">
        <v>15</v>
      </c>
      <c r="U16" s="61">
        <v>6.09</v>
      </c>
      <c r="V16" s="61">
        <v>381</v>
      </c>
      <c r="W16" s="61">
        <v>226</v>
      </c>
    </row>
    <row r="17" spans="1:23" ht="15">
      <c r="A17" s="61" t="s">
        <v>176</v>
      </c>
      <c r="B17" s="61">
        <v>152.9</v>
      </c>
      <c r="C17" s="61">
        <v>362</v>
      </c>
      <c r="D17" s="61">
        <v>370.5</v>
      </c>
      <c r="E17" s="61">
        <v>12.3</v>
      </c>
      <c r="F17" s="61">
        <v>20.7</v>
      </c>
      <c r="G17" s="61">
        <v>15.2</v>
      </c>
      <c r="H17" s="61">
        <v>290.2</v>
      </c>
      <c r="I17" s="61">
        <v>8.9499999999999993</v>
      </c>
      <c r="J17" s="61">
        <v>23.6</v>
      </c>
      <c r="K17" s="61">
        <v>48590</v>
      </c>
      <c r="L17" s="61">
        <v>17550</v>
      </c>
      <c r="M17" s="61">
        <v>15.8</v>
      </c>
      <c r="N17" s="61">
        <v>9.49</v>
      </c>
      <c r="O17" s="61">
        <v>2684</v>
      </c>
      <c r="P17" s="61">
        <v>948</v>
      </c>
      <c r="Q17" s="61">
        <v>2965</v>
      </c>
      <c r="R17" s="61">
        <v>1435</v>
      </c>
      <c r="S17" s="61">
        <v>0.84399999999999997</v>
      </c>
      <c r="T17" s="61">
        <v>17</v>
      </c>
      <c r="U17" s="61">
        <v>5.1100000000000003</v>
      </c>
      <c r="V17" s="61">
        <v>251</v>
      </c>
      <c r="W17" s="61">
        <v>195</v>
      </c>
    </row>
    <row r="18" spans="1:23" ht="15">
      <c r="A18" s="61" t="s">
        <v>177</v>
      </c>
      <c r="B18" s="61">
        <v>129</v>
      </c>
      <c r="C18" s="61">
        <v>355.6</v>
      </c>
      <c r="D18" s="61">
        <v>368.6</v>
      </c>
      <c r="E18" s="61">
        <v>10.4</v>
      </c>
      <c r="F18" s="61">
        <v>17.5</v>
      </c>
      <c r="G18" s="61">
        <v>15.2</v>
      </c>
      <c r="H18" s="61">
        <v>290.2</v>
      </c>
      <c r="I18" s="61">
        <v>10.5</v>
      </c>
      <c r="J18" s="61">
        <v>27.9</v>
      </c>
      <c r="K18" s="61">
        <v>40250</v>
      </c>
      <c r="L18" s="61">
        <v>14610</v>
      </c>
      <c r="M18" s="61">
        <v>15.6</v>
      </c>
      <c r="N18" s="61">
        <v>9.43</v>
      </c>
      <c r="O18" s="61">
        <v>2264</v>
      </c>
      <c r="P18" s="61">
        <v>793</v>
      </c>
      <c r="Q18" s="61">
        <v>2479</v>
      </c>
      <c r="R18" s="61">
        <v>1199</v>
      </c>
      <c r="S18" s="61">
        <v>0.84399999999999997</v>
      </c>
      <c r="T18" s="61">
        <v>19.899999999999999</v>
      </c>
      <c r="U18" s="61">
        <v>4.18</v>
      </c>
      <c r="V18" s="61">
        <v>153</v>
      </c>
      <c r="W18" s="61">
        <v>164</v>
      </c>
    </row>
    <row r="19" spans="1:23" ht="15">
      <c r="A19" s="61" t="s">
        <v>178</v>
      </c>
      <c r="B19" s="61">
        <v>282.89999999999998</v>
      </c>
      <c r="C19" s="61">
        <v>365.3</v>
      </c>
      <c r="D19" s="61">
        <v>322.2</v>
      </c>
      <c r="E19" s="61">
        <v>26.8</v>
      </c>
      <c r="F19" s="61">
        <v>44.1</v>
      </c>
      <c r="G19" s="61">
        <v>15.2</v>
      </c>
      <c r="H19" s="61">
        <v>246.7</v>
      </c>
      <c r="I19" s="61">
        <v>3.65</v>
      </c>
      <c r="J19" s="61">
        <v>9.2100000000000009</v>
      </c>
      <c r="K19" s="61">
        <v>78870</v>
      </c>
      <c r="L19" s="61">
        <v>24630</v>
      </c>
      <c r="M19" s="61">
        <v>14.8</v>
      </c>
      <c r="N19" s="61">
        <v>8.27</v>
      </c>
      <c r="O19" s="61">
        <v>4318</v>
      </c>
      <c r="P19" s="61">
        <v>1529</v>
      </c>
      <c r="Q19" s="61">
        <v>5105</v>
      </c>
      <c r="R19" s="61">
        <v>2342</v>
      </c>
      <c r="S19" s="61">
        <v>0.85499999999999998</v>
      </c>
      <c r="T19" s="61">
        <v>7.65</v>
      </c>
      <c r="U19" s="61">
        <v>6.35</v>
      </c>
      <c r="V19" s="61">
        <v>2034</v>
      </c>
      <c r="W19" s="61">
        <v>360</v>
      </c>
    </row>
    <row r="20" spans="1:23" ht="15">
      <c r="A20" s="61" t="s">
        <v>179</v>
      </c>
      <c r="B20" s="61">
        <v>240</v>
      </c>
      <c r="C20" s="61">
        <v>352.5</v>
      </c>
      <c r="D20" s="61">
        <v>318.39999999999998</v>
      </c>
      <c r="E20" s="61">
        <v>23</v>
      </c>
      <c r="F20" s="61">
        <v>37.700000000000003</v>
      </c>
      <c r="G20" s="61">
        <v>15.2</v>
      </c>
      <c r="H20" s="61">
        <v>246.7</v>
      </c>
      <c r="I20" s="61">
        <v>4.22</v>
      </c>
      <c r="J20" s="61">
        <v>10.7</v>
      </c>
      <c r="K20" s="61">
        <v>64200</v>
      </c>
      <c r="L20" s="61">
        <v>20310</v>
      </c>
      <c r="M20" s="61">
        <v>14.5</v>
      </c>
      <c r="N20" s="61">
        <v>8.15</v>
      </c>
      <c r="O20" s="61">
        <v>3643</v>
      </c>
      <c r="P20" s="61">
        <v>1276</v>
      </c>
      <c r="Q20" s="61">
        <v>4247</v>
      </c>
      <c r="R20" s="61">
        <v>1951</v>
      </c>
      <c r="S20" s="61">
        <v>0.85399999999999998</v>
      </c>
      <c r="T20" s="61">
        <v>8.74</v>
      </c>
      <c r="U20" s="61">
        <v>5.03</v>
      </c>
      <c r="V20" s="61">
        <v>1271</v>
      </c>
      <c r="W20" s="61">
        <v>306</v>
      </c>
    </row>
    <row r="21" spans="1:23" ht="15">
      <c r="A21" s="61" t="s">
        <v>180</v>
      </c>
      <c r="B21" s="61">
        <v>198.1</v>
      </c>
      <c r="C21" s="61">
        <v>339.9</v>
      </c>
      <c r="D21" s="61">
        <v>314.5</v>
      </c>
      <c r="E21" s="61">
        <v>19.100000000000001</v>
      </c>
      <c r="F21" s="61">
        <v>31.4</v>
      </c>
      <c r="G21" s="61">
        <v>15.2</v>
      </c>
      <c r="H21" s="61">
        <v>246.7</v>
      </c>
      <c r="I21" s="61">
        <v>5.01</v>
      </c>
      <c r="J21" s="61">
        <v>12.9</v>
      </c>
      <c r="K21" s="61">
        <v>50900</v>
      </c>
      <c r="L21" s="61">
        <v>16300</v>
      </c>
      <c r="M21" s="61">
        <v>14.2</v>
      </c>
      <c r="N21" s="61">
        <v>8.0399999999999991</v>
      </c>
      <c r="O21" s="61">
        <v>2995</v>
      </c>
      <c r="P21" s="61">
        <v>1037</v>
      </c>
      <c r="Q21" s="61">
        <v>3440</v>
      </c>
      <c r="R21" s="61">
        <v>1581</v>
      </c>
      <c r="S21" s="61">
        <v>0.85399999999999998</v>
      </c>
      <c r="T21" s="61">
        <v>10.199999999999999</v>
      </c>
      <c r="U21" s="61">
        <v>3.88</v>
      </c>
      <c r="V21" s="61">
        <v>734</v>
      </c>
      <c r="W21" s="61">
        <v>252</v>
      </c>
    </row>
    <row r="22" spans="1:23" ht="15">
      <c r="A22" s="61" t="s">
        <v>181</v>
      </c>
      <c r="B22" s="61">
        <v>158.1</v>
      </c>
      <c r="C22" s="61">
        <v>327.10000000000002</v>
      </c>
      <c r="D22" s="61">
        <v>311.2</v>
      </c>
      <c r="E22" s="61">
        <v>15.8</v>
      </c>
      <c r="F22" s="61">
        <v>25</v>
      </c>
      <c r="G22" s="61">
        <v>15.2</v>
      </c>
      <c r="H22" s="61">
        <v>246.7</v>
      </c>
      <c r="I22" s="61">
        <v>6.22</v>
      </c>
      <c r="J22" s="61">
        <v>15.6</v>
      </c>
      <c r="K22" s="61">
        <v>38750</v>
      </c>
      <c r="L22" s="61">
        <v>12570</v>
      </c>
      <c r="M22" s="61">
        <v>13.9</v>
      </c>
      <c r="N22" s="61">
        <v>7.9</v>
      </c>
      <c r="O22" s="61">
        <v>2369</v>
      </c>
      <c r="P22" s="61">
        <v>808</v>
      </c>
      <c r="Q22" s="61">
        <v>2680</v>
      </c>
      <c r="R22" s="61">
        <v>1230</v>
      </c>
      <c r="S22" s="61">
        <v>0.85099999999999998</v>
      </c>
      <c r="T22" s="61">
        <v>12.5</v>
      </c>
      <c r="U22" s="61">
        <v>2.87</v>
      </c>
      <c r="V22" s="61">
        <v>378</v>
      </c>
      <c r="W22" s="61">
        <v>201</v>
      </c>
    </row>
    <row r="23" spans="1:23" ht="15">
      <c r="A23" s="61" t="s">
        <v>182</v>
      </c>
      <c r="B23" s="61">
        <v>136.9</v>
      </c>
      <c r="C23" s="61">
        <v>320.5</v>
      </c>
      <c r="D23" s="61">
        <v>309.2</v>
      </c>
      <c r="E23" s="61">
        <v>13.8</v>
      </c>
      <c r="F23" s="61">
        <v>21.7</v>
      </c>
      <c r="G23" s="61">
        <v>15.2</v>
      </c>
      <c r="H23" s="61">
        <v>246.7</v>
      </c>
      <c r="I23" s="61">
        <v>7.12</v>
      </c>
      <c r="J23" s="61">
        <v>17.899999999999999</v>
      </c>
      <c r="K23" s="61">
        <v>32810</v>
      </c>
      <c r="L23" s="61">
        <v>10700</v>
      </c>
      <c r="M23" s="61">
        <v>13.7</v>
      </c>
      <c r="N23" s="61">
        <v>7.83</v>
      </c>
      <c r="O23" s="61">
        <v>2048</v>
      </c>
      <c r="P23" s="61">
        <v>692</v>
      </c>
      <c r="Q23" s="61">
        <v>2297</v>
      </c>
      <c r="R23" s="61">
        <v>1053</v>
      </c>
      <c r="S23" s="61">
        <v>0.85099999999999998</v>
      </c>
      <c r="T23" s="61">
        <v>14.2</v>
      </c>
      <c r="U23" s="61">
        <v>2.39</v>
      </c>
      <c r="V23" s="61">
        <v>249</v>
      </c>
      <c r="W23" s="61">
        <v>174</v>
      </c>
    </row>
    <row r="24" spans="1:23" ht="15">
      <c r="A24" s="61" t="s">
        <v>183</v>
      </c>
      <c r="B24" s="61">
        <v>117.9</v>
      </c>
      <c r="C24" s="61">
        <v>314.5</v>
      </c>
      <c r="D24" s="61">
        <v>307.39999999999998</v>
      </c>
      <c r="E24" s="61">
        <v>12</v>
      </c>
      <c r="F24" s="61">
        <v>18.7</v>
      </c>
      <c r="G24" s="61">
        <v>15.2</v>
      </c>
      <c r="H24" s="61">
        <v>246.7</v>
      </c>
      <c r="I24" s="61">
        <v>8.2200000000000006</v>
      </c>
      <c r="J24" s="61">
        <v>20.6</v>
      </c>
      <c r="K24" s="61">
        <v>27670</v>
      </c>
      <c r="L24" s="61">
        <v>9059</v>
      </c>
      <c r="M24" s="61">
        <v>13.6</v>
      </c>
      <c r="N24" s="61">
        <v>7.77</v>
      </c>
      <c r="O24" s="61">
        <v>1760</v>
      </c>
      <c r="P24" s="61">
        <v>589</v>
      </c>
      <c r="Q24" s="61">
        <v>1958</v>
      </c>
      <c r="R24" s="61">
        <v>895</v>
      </c>
      <c r="S24" s="61">
        <v>0.85</v>
      </c>
      <c r="T24" s="61">
        <v>16.2</v>
      </c>
      <c r="U24" s="61">
        <v>1.98</v>
      </c>
      <c r="V24" s="61">
        <v>161</v>
      </c>
      <c r="W24" s="61">
        <v>150</v>
      </c>
    </row>
    <row r="25" spans="1:23" ht="15">
      <c r="A25" s="61" t="s">
        <v>184</v>
      </c>
      <c r="B25" s="61">
        <v>96.9</v>
      </c>
      <c r="C25" s="61">
        <v>307.89999999999998</v>
      </c>
      <c r="D25" s="61">
        <v>305.3</v>
      </c>
      <c r="E25" s="61">
        <v>9.9</v>
      </c>
      <c r="F25" s="61">
        <v>15.4</v>
      </c>
      <c r="G25" s="61">
        <v>15.2</v>
      </c>
      <c r="H25" s="61">
        <v>246.7</v>
      </c>
      <c r="I25" s="61">
        <v>9.91</v>
      </c>
      <c r="J25" s="61">
        <v>24.9</v>
      </c>
      <c r="K25" s="61">
        <v>22250</v>
      </c>
      <c r="L25" s="61">
        <v>7308</v>
      </c>
      <c r="M25" s="61">
        <v>13.4</v>
      </c>
      <c r="N25" s="61">
        <v>7.69</v>
      </c>
      <c r="O25" s="61">
        <v>1445</v>
      </c>
      <c r="P25" s="61">
        <v>479</v>
      </c>
      <c r="Q25" s="61">
        <v>1592</v>
      </c>
      <c r="R25" s="61">
        <v>726</v>
      </c>
      <c r="S25" s="61">
        <v>0.85</v>
      </c>
      <c r="T25" s="61">
        <v>19.3</v>
      </c>
      <c r="U25" s="61">
        <v>1.56</v>
      </c>
      <c r="V25" s="61">
        <v>91.2</v>
      </c>
      <c r="W25" s="61">
        <v>123</v>
      </c>
    </row>
    <row r="26" spans="1:23" ht="15">
      <c r="A26" s="61" t="s">
        <v>185</v>
      </c>
      <c r="B26" s="61">
        <v>167.1</v>
      </c>
      <c r="C26" s="61">
        <v>289.10000000000002</v>
      </c>
      <c r="D26" s="61">
        <v>265.2</v>
      </c>
      <c r="E26" s="61">
        <v>19.2</v>
      </c>
      <c r="F26" s="61">
        <v>31.7</v>
      </c>
      <c r="G26" s="61">
        <v>12.7</v>
      </c>
      <c r="H26" s="61">
        <v>200.3</v>
      </c>
      <c r="I26" s="61">
        <v>4.18</v>
      </c>
      <c r="J26" s="61">
        <v>10.4</v>
      </c>
      <c r="K26" s="61">
        <v>30000</v>
      </c>
      <c r="L26" s="61">
        <v>9870</v>
      </c>
      <c r="M26" s="61">
        <v>11.9</v>
      </c>
      <c r="N26" s="61">
        <v>6.81</v>
      </c>
      <c r="O26" s="61">
        <v>2075</v>
      </c>
      <c r="P26" s="61">
        <v>744</v>
      </c>
      <c r="Q26" s="61">
        <v>2424</v>
      </c>
      <c r="R26" s="61">
        <v>1137</v>
      </c>
      <c r="S26" s="61">
        <v>0.85099999999999998</v>
      </c>
      <c r="T26" s="61">
        <v>8.49</v>
      </c>
      <c r="U26" s="61">
        <v>1.63</v>
      </c>
      <c r="V26" s="61">
        <v>626</v>
      </c>
      <c r="W26" s="61">
        <v>213</v>
      </c>
    </row>
    <row r="27" spans="1:23" ht="15">
      <c r="A27" s="61" t="s">
        <v>186</v>
      </c>
      <c r="B27" s="61">
        <v>132</v>
      </c>
      <c r="C27" s="61">
        <v>276.3</v>
      </c>
      <c r="D27" s="61">
        <v>261.3</v>
      </c>
      <c r="E27" s="61">
        <v>15.3</v>
      </c>
      <c r="F27" s="61">
        <v>25.3</v>
      </c>
      <c r="G27" s="61">
        <v>12.7</v>
      </c>
      <c r="H27" s="61">
        <v>200.3</v>
      </c>
      <c r="I27" s="61">
        <v>5.16</v>
      </c>
      <c r="J27" s="61">
        <v>13.1</v>
      </c>
      <c r="K27" s="61">
        <v>22530</v>
      </c>
      <c r="L27" s="61">
        <v>7531</v>
      </c>
      <c r="M27" s="61">
        <v>11.6</v>
      </c>
      <c r="N27" s="61">
        <v>6.69</v>
      </c>
      <c r="O27" s="61">
        <v>1631</v>
      </c>
      <c r="P27" s="61">
        <v>576</v>
      </c>
      <c r="Q27" s="61">
        <v>1869</v>
      </c>
      <c r="R27" s="61">
        <v>878</v>
      </c>
      <c r="S27" s="61">
        <v>0.85</v>
      </c>
      <c r="T27" s="61">
        <v>10.3</v>
      </c>
      <c r="U27" s="61">
        <v>1.19</v>
      </c>
      <c r="V27" s="61">
        <v>319</v>
      </c>
      <c r="W27" s="61">
        <v>168</v>
      </c>
    </row>
    <row r="28" spans="1:23" ht="15">
      <c r="A28" s="61" t="s">
        <v>187</v>
      </c>
      <c r="B28" s="61">
        <v>107.1</v>
      </c>
      <c r="C28" s="61">
        <v>266.7</v>
      </c>
      <c r="D28" s="61">
        <v>258.8</v>
      </c>
      <c r="E28" s="61">
        <v>12.8</v>
      </c>
      <c r="F28" s="61">
        <v>20.5</v>
      </c>
      <c r="G28" s="61">
        <v>12.7</v>
      </c>
      <c r="H28" s="61">
        <v>200.3</v>
      </c>
      <c r="I28" s="61">
        <v>6.31</v>
      </c>
      <c r="J28" s="61">
        <v>15.6</v>
      </c>
      <c r="K28" s="61">
        <v>17510</v>
      </c>
      <c r="L28" s="61">
        <v>5928</v>
      </c>
      <c r="M28" s="61">
        <v>11.3</v>
      </c>
      <c r="N28" s="61">
        <v>6.59</v>
      </c>
      <c r="O28" s="61">
        <v>1313</v>
      </c>
      <c r="P28" s="61">
        <v>458</v>
      </c>
      <c r="Q28" s="61">
        <v>1484</v>
      </c>
      <c r="R28" s="61">
        <v>697</v>
      </c>
      <c r="S28" s="61">
        <v>0.84799999999999998</v>
      </c>
      <c r="T28" s="61">
        <v>12.4</v>
      </c>
      <c r="U28" s="61">
        <v>0.89800000000000002</v>
      </c>
      <c r="V28" s="61">
        <v>172</v>
      </c>
      <c r="W28" s="61">
        <v>136</v>
      </c>
    </row>
    <row r="29" spans="1:23" ht="15">
      <c r="A29" s="61" t="s">
        <v>188</v>
      </c>
      <c r="B29" s="61">
        <v>88.9</v>
      </c>
      <c r="C29" s="61">
        <v>260.3</v>
      </c>
      <c r="D29" s="61">
        <v>256.3</v>
      </c>
      <c r="E29" s="61">
        <v>10.3</v>
      </c>
      <c r="F29" s="61">
        <v>17.3</v>
      </c>
      <c r="G29" s="61">
        <v>12.7</v>
      </c>
      <c r="H29" s="61">
        <v>200.3</v>
      </c>
      <c r="I29" s="61">
        <v>7.41</v>
      </c>
      <c r="J29" s="61">
        <v>19.399999999999999</v>
      </c>
      <c r="K29" s="61">
        <v>14270</v>
      </c>
      <c r="L29" s="61">
        <v>4857</v>
      </c>
      <c r="M29" s="61">
        <v>11.2</v>
      </c>
      <c r="N29" s="61">
        <v>6.55</v>
      </c>
      <c r="O29" s="61">
        <v>1096</v>
      </c>
      <c r="P29" s="61">
        <v>379</v>
      </c>
      <c r="Q29" s="61">
        <v>1224</v>
      </c>
      <c r="R29" s="61">
        <v>575</v>
      </c>
      <c r="S29" s="61">
        <v>0.85</v>
      </c>
      <c r="T29" s="61">
        <v>14.5</v>
      </c>
      <c r="U29" s="61">
        <v>0.71699999999999997</v>
      </c>
      <c r="V29" s="61">
        <v>102</v>
      </c>
      <c r="W29" s="61">
        <v>113</v>
      </c>
    </row>
    <row r="30" spans="1:23" ht="15">
      <c r="A30" s="61" t="s">
        <v>189</v>
      </c>
      <c r="B30" s="61">
        <v>73.099999999999994</v>
      </c>
      <c r="C30" s="61">
        <v>254.1</v>
      </c>
      <c r="D30" s="61">
        <v>254.6</v>
      </c>
      <c r="E30" s="61">
        <v>8.6</v>
      </c>
      <c r="F30" s="61">
        <v>14.2</v>
      </c>
      <c r="G30" s="61">
        <v>12.7</v>
      </c>
      <c r="H30" s="61">
        <v>200.3</v>
      </c>
      <c r="I30" s="61">
        <v>8.9600000000000009</v>
      </c>
      <c r="J30" s="61">
        <v>23.3</v>
      </c>
      <c r="K30" s="61">
        <v>11410</v>
      </c>
      <c r="L30" s="61">
        <v>3908</v>
      </c>
      <c r="M30" s="61">
        <v>11.1</v>
      </c>
      <c r="N30" s="61">
        <v>6.48</v>
      </c>
      <c r="O30" s="61">
        <v>898</v>
      </c>
      <c r="P30" s="61">
        <v>307</v>
      </c>
      <c r="Q30" s="61">
        <v>992</v>
      </c>
      <c r="R30" s="61">
        <v>465</v>
      </c>
      <c r="S30" s="61">
        <v>0.84899999999999998</v>
      </c>
      <c r="T30" s="61">
        <v>17.3</v>
      </c>
      <c r="U30" s="61">
        <v>0.56200000000000006</v>
      </c>
      <c r="V30" s="61">
        <v>57.6</v>
      </c>
      <c r="W30" s="61">
        <v>93.1</v>
      </c>
    </row>
    <row r="31" spans="1:23" ht="15">
      <c r="A31" s="61" t="s">
        <v>190</v>
      </c>
      <c r="B31" s="61">
        <v>86.1</v>
      </c>
      <c r="C31" s="61">
        <v>222.2</v>
      </c>
      <c r="D31" s="61">
        <v>209.1</v>
      </c>
      <c r="E31" s="61">
        <v>12.7</v>
      </c>
      <c r="F31" s="61">
        <v>20.5</v>
      </c>
      <c r="G31" s="61">
        <v>10.199999999999999</v>
      </c>
      <c r="H31" s="61">
        <v>160.80000000000001</v>
      </c>
      <c r="I31" s="61">
        <v>5.0999999999999996</v>
      </c>
      <c r="J31" s="61">
        <v>12.7</v>
      </c>
      <c r="K31" s="61">
        <v>9449</v>
      </c>
      <c r="L31" s="61">
        <v>3127</v>
      </c>
      <c r="M31" s="61">
        <v>9.2799999999999994</v>
      </c>
      <c r="N31" s="61">
        <v>5.34</v>
      </c>
      <c r="O31" s="61">
        <v>850</v>
      </c>
      <c r="P31" s="61">
        <v>299</v>
      </c>
      <c r="Q31" s="61">
        <v>977</v>
      </c>
      <c r="R31" s="61">
        <v>456</v>
      </c>
      <c r="S31" s="61">
        <v>0.85</v>
      </c>
      <c r="T31" s="61">
        <v>10.199999999999999</v>
      </c>
      <c r="U31" s="61">
        <v>0.318</v>
      </c>
      <c r="V31" s="61">
        <v>137</v>
      </c>
      <c r="W31" s="61">
        <v>110</v>
      </c>
    </row>
    <row r="32" spans="1:23" ht="15">
      <c r="A32" s="61" t="s">
        <v>191</v>
      </c>
      <c r="B32" s="61">
        <v>71</v>
      </c>
      <c r="C32" s="61">
        <v>215.8</v>
      </c>
      <c r="D32" s="61">
        <v>206.4</v>
      </c>
      <c r="E32" s="61">
        <v>10</v>
      </c>
      <c r="F32" s="61">
        <v>17.3</v>
      </c>
      <c r="G32" s="61">
        <v>10.199999999999999</v>
      </c>
      <c r="H32" s="61">
        <v>160.80000000000001</v>
      </c>
      <c r="I32" s="61">
        <v>5.97</v>
      </c>
      <c r="J32" s="61">
        <v>16.100000000000001</v>
      </c>
      <c r="K32" s="61">
        <v>7618</v>
      </c>
      <c r="L32" s="61">
        <v>2537</v>
      </c>
      <c r="M32" s="61">
        <v>9.18</v>
      </c>
      <c r="N32" s="61">
        <v>5.3</v>
      </c>
      <c r="O32" s="61">
        <v>706</v>
      </c>
      <c r="P32" s="61">
        <v>246</v>
      </c>
      <c r="Q32" s="61">
        <v>799</v>
      </c>
      <c r="R32" s="61">
        <v>374</v>
      </c>
      <c r="S32" s="61">
        <v>0.85299999999999998</v>
      </c>
      <c r="T32" s="61">
        <v>11.9</v>
      </c>
      <c r="U32" s="61">
        <v>0.25</v>
      </c>
      <c r="V32" s="61">
        <v>80.2</v>
      </c>
      <c r="W32" s="61">
        <v>90.4</v>
      </c>
    </row>
    <row r="33" spans="1:23" ht="15">
      <c r="A33" s="61" t="s">
        <v>192</v>
      </c>
      <c r="B33" s="61">
        <v>60</v>
      </c>
      <c r="C33" s="61">
        <v>209.6</v>
      </c>
      <c r="D33" s="61">
        <v>205.8</v>
      </c>
      <c r="E33" s="61">
        <v>9.4</v>
      </c>
      <c r="F33" s="61">
        <v>14.2</v>
      </c>
      <c r="G33" s="61">
        <v>10.199999999999999</v>
      </c>
      <c r="H33" s="61">
        <v>160.80000000000001</v>
      </c>
      <c r="I33" s="61">
        <v>7.25</v>
      </c>
      <c r="J33" s="61">
        <v>17.100000000000001</v>
      </c>
      <c r="K33" s="61">
        <v>6125</v>
      </c>
      <c r="L33" s="61">
        <v>2065</v>
      </c>
      <c r="M33" s="61">
        <v>8.9600000000000009</v>
      </c>
      <c r="N33" s="61">
        <v>5.2</v>
      </c>
      <c r="O33" s="61">
        <v>584</v>
      </c>
      <c r="P33" s="61">
        <v>201</v>
      </c>
      <c r="Q33" s="61">
        <v>656</v>
      </c>
      <c r="R33" s="61">
        <v>305</v>
      </c>
      <c r="S33" s="61">
        <v>0.84599999999999997</v>
      </c>
      <c r="T33" s="61">
        <v>14.1</v>
      </c>
      <c r="U33" s="61">
        <v>0.19700000000000001</v>
      </c>
      <c r="V33" s="61">
        <v>47.2</v>
      </c>
      <c r="W33" s="61">
        <v>76.400000000000006</v>
      </c>
    </row>
    <row r="34" spans="1:23" ht="15">
      <c r="A34" s="61" t="s">
        <v>193</v>
      </c>
      <c r="B34" s="61">
        <v>52</v>
      </c>
      <c r="C34" s="61">
        <v>206.2</v>
      </c>
      <c r="D34" s="61">
        <v>204.3</v>
      </c>
      <c r="E34" s="61">
        <v>7.9</v>
      </c>
      <c r="F34" s="61">
        <v>12.5</v>
      </c>
      <c r="G34" s="61">
        <v>10.199999999999999</v>
      </c>
      <c r="H34" s="61">
        <v>160.80000000000001</v>
      </c>
      <c r="I34" s="61">
        <v>8.17</v>
      </c>
      <c r="J34" s="61">
        <v>20.399999999999999</v>
      </c>
      <c r="K34" s="61">
        <v>5259</v>
      </c>
      <c r="L34" s="61">
        <v>1778</v>
      </c>
      <c r="M34" s="61">
        <v>8.91</v>
      </c>
      <c r="N34" s="61">
        <v>5.18</v>
      </c>
      <c r="O34" s="61">
        <v>510</v>
      </c>
      <c r="P34" s="61">
        <v>174</v>
      </c>
      <c r="Q34" s="61">
        <v>567</v>
      </c>
      <c r="R34" s="61">
        <v>264</v>
      </c>
      <c r="S34" s="61">
        <v>0.84799999999999998</v>
      </c>
      <c r="T34" s="61">
        <v>15.8</v>
      </c>
      <c r="U34" s="61">
        <v>0.16700000000000001</v>
      </c>
      <c r="V34" s="61">
        <v>31.8</v>
      </c>
      <c r="W34" s="61">
        <v>66.3</v>
      </c>
    </row>
    <row r="35" spans="1:23" ht="15">
      <c r="A35" s="61" t="s">
        <v>194</v>
      </c>
      <c r="B35" s="61">
        <v>46.1</v>
      </c>
      <c r="C35" s="61">
        <v>203.2</v>
      </c>
      <c r="D35" s="61">
        <v>203.6</v>
      </c>
      <c r="E35" s="61">
        <v>7.2</v>
      </c>
      <c r="F35" s="61">
        <v>11</v>
      </c>
      <c r="G35" s="61">
        <v>10.199999999999999</v>
      </c>
      <c r="H35" s="61">
        <v>160.80000000000001</v>
      </c>
      <c r="I35" s="61">
        <v>9.25</v>
      </c>
      <c r="J35" s="61">
        <v>22.3</v>
      </c>
      <c r="K35" s="61">
        <v>4568</v>
      </c>
      <c r="L35" s="61">
        <v>1548</v>
      </c>
      <c r="M35" s="61">
        <v>8.82</v>
      </c>
      <c r="N35" s="61">
        <v>5.13</v>
      </c>
      <c r="O35" s="61">
        <v>450</v>
      </c>
      <c r="P35" s="61">
        <v>152</v>
      </c>
      <c r="Q35" s="61">
        <v>497</v>
      </c>
      <c r="R35" s="61">
        <v>231</v>
      </c>
      <c r="S35" s="61">
        <v>0.84699999999999998</v>
      </c>
      <c r="T35" s="61">
        <v>17.7</v>
      </c>
      <c r="U35" s="61">
        <v>0.14299999999999999</v>
      </c>
      <c r="V35" s="61">
        <v>22.2</v>
      </c>
      <c r="W35" s="61">
        <v>58.7</v>
      </c>
    </row>
    <row r="36" spans="1:23" ht="15">
      <c r="A36" s="61" t="s">
        <v>195</v>
      </c>
      <c r="B36" s="61">
        <v>37</v>
      </c>
      <c r="C36" s="61">
        <v>161.80000000000001</v>
      </c>
      <c r="D36" s="61">
        <v>154.4</v>
      </c>
      <c r="E36" s="61">
        <v>8</v>
      </c>
      <c r="F36" s="61">
        <v>11.5</v>
      </c>
      <c r="G36" s="61">
        <v>7.6</v>
      </c>
      <c r="H36" s="61">
        <v>123.6</v>
      </c>
      <c r="I36" s="61">
        <v>6.71</v>
      </c>
      <c r="J36" s="61">
        <v>15.5</v>
      </c>
      <c r="K36" s="61">
        <v>2210</v>
      </c>
      <c r="L36" s="61">
        <v>706</v>
      </c>
      <c r="M36" s="61">
        <v>6.85</v>
      </c>
      <c r="N36" s="61">
        <v>3.87</v>
      </c>
      <c r="O36" s="61">
        <v>273</v>
      </c>
      <c r="P36" s="61">
        <v>91.5</v>
      </c>
      <c r="Q36" s="61">
        <v>309</v>
      </c>
      <c r="R36" s="61">
        <v>140</v>
      </c>
      <c r="S36" s="61">
        <v>0.84799999999999998</v>
      </c>
      <c r="T36" s="61">
        <v>13.3</v>
      </c>
      <c r="U36" s="61">
        <v>0.04</v>
      </c>
      <c r="V36" s="61">
        <v>19.2</v>
      </c>
      <c r="W36" s="61">
        <v>47.1</v>
      </c>
    </row>
    <row r="37" spans="1:23" ht="15">
      <c r="A37" s="61" t="s">
        <v>196</v>
      </c>
      <c r="B37" s="61">
        <v>30</v>
      </c>
      <c r="C37" s="61">
        <v>157.6</v>
      </c>
      <c r="D37" s="61">
        <v>152.9</v>
      </c>
      <c r="E37" s="61">
        <v>6.5</v>
      </c>
      <c r="F37" s="61">
        <v>9.4</v>
      </c>
      <c r="G37" s="61">
        <v>7.6</v>
      </c>
      <c r="H37" s="61">
        <v>123.6</v>
      </c>
      <c r="I37" s="61">
        <v>8.1300000000000008</v>
      </c>
      <c r="J37" s="61">
        <v>19</v>
      </c>
      <c r="K37" s="61">
        <v>1748</v>
      </c>
      <c r="L37" s="61">
        <v>560</v>
      </c>
      <c r="M37" s="61">
        <v>6.76</v>
      </c>
      <c r="N37" s="61">
        <v>3.83</v>
      </c>
      <c r="O37" s="61">
        <v>222</v>
      </c>
      <c r="P37" s="61">
        <v>73.3</v>
      </c>
      <c r="Q37" s="61">
        <v>248</v>
      </c>
      <c r="R37" s="61">
        <v>112</v>
      </c>
      <c r="S37" s="61">
        <v>0.84899999999999998</v>
      </c>
      <c r="T37" s="61">
        <v>16</v>
      </c>
      <c r="U37" s="61">
        <v>3.1E-2</v>
      </c>
      <c r="V37" s="61">
        <v>10.5</v>
      </c>
      <c r="W37" s="61">
        <v>38.299999999999997</v>
      </c>
    </row>
    <row r="38" spans="1:23" ht="15">
      <c r="A38" s="61" t="s">
        <v>197</v>
      </c>
      <c r="B38" s="61">
        <v>23</v>
      </c>
      <c r="C38" s="61">
        <v>152.4</v>
      </c>
      <c r="D38" s="61">
        <v>152.19999999999999</v>
      </c>
      <c r="E38" s="61">
        <v>5.8</v>
      </c>
      <c r="F38" s="61">
        <v>6.8</v>
      </c>
      <c r="G38" s="61">
        <v>7.6</v>
      </c>
      <c r="H38" s="61">
        <v>123.6</v>
      </c>
      <c r="I38" s="61">
        <v>11.2</v>
      </c>
      <c r="J38" s="61">
        <v>21.3</v>
      </c>
      <c r="K38" s="61">
        <v>1250</v>
      </c>
      <c r="L38" s="61">
        <v>400</v>
      </c>
      <c r="M38" s="61">
        <v>6.54</v>
      </c>
      <c r="N38" s="61">
        <v>3.7</v>
      </c>
      <c r="O38" s="61">
        <v>164</v>
      </c>
      <c r="P38" s="61">
        <v>52.6</v>
      </c>
      <c r="Q38" s="61">
        <v>182</v>
      </c>
      <c r="R38" s="61">
        <v>80.2</v>
      </c>
      <c r="S38" s="61">
        <v>0.84</v>
      </c>
      <c r="T38" s="61">
        <v>20.7</v>
      </c>
      <c r="U38" s="61">
        <v>2.1000000000000001E-2</v>
      </c>
      <c r="V38" s="61">
        <v>4.63</v>
      </c>
      <c r="W38" s="61">
        <v>29.2</v>
      </c>
    </row>
  </sheetData>
  <mergeCells count="13">
    <mergeCell ref="M3:N3"/>
    <mergeCell ref="I4:I5"/>
    <mergeCell ref="J4:J5"/>
    <mergeCell ref="A1:W1"/>
    <mergeCell ref="A2:A5"/>
    <mergeCell ref="E2:F2"/>
    <mergeCell ref="I2:J2"/>
    <mergeCell ref="K2:L2"/>
    <mergeCell ref="M2:N2"/>
    <mergeCell ref="O2:P3"/>
    <mergeCell ref="Q2:R3"/>
    <mergeCell ref="I3:J3"/>
    <mergeCell ref="K3:L3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workbookViewId="0">
      <selection sqref="A1:N169"/>
    </sheetView>
  </sheetViews>
  <sheetFormatPr defaultRowHeight="12.75"/>
  <sheetData>
    <row r="1" spans="1:14" ht="23.25">
      <c r="A1" s="191" t="s">
        <v>198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1:14" ht="15.75">
      <c r="A2" s="194" t="s">
        <v>199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</row>
    <row r="3" spans="1:14" ht="45">
      <c r="A3" s="189" t="s">
        <v>24</v>
      </c>
      <c r="B3" s="190"/>
      <c r="C3" s="62" t="s">
        <v>25</v>
      </c>
      <c r="D3" s="62" t="s">
        <v>38</v>
      </c>
      <c r="E3" s="177" t="s">
        <v>30</v>
      </c>
      <c r="F3" s="178"/>
      <c r="G3" s="62" t="s">
        <v>31</v>
      </c>
      <c r="H3" s="62" t="s">
        <v>32</v>
      </c>
      <c r="I3" s="174" t="s">
        <v>33</v>
      </c>
      <c r="J3" s="174" t="s">
        <v>34</v>
      </c>
      <c r="K3" s="177" t="s">
        <v>200</v>
      </c>
      <c r="L3" s="178"/>
      <c r="M3" s="62" t="s">
        <v>201</v>
      </c>
      <c r="N3" s="62" t="s">
        <v>202</v>
      </c>
    </row>
    <row r="4" spans="1:14" ht="45">
      <c r="A4" s="174" t="s">
        <v>203</v>
      </c>
      <c r="B4" s="174" t="s">
        <v>28</v>
      </c>
      <c r="C4" s="63" t="s">
        <v>39</v>
      </c>
      <c r="D4" s="63" t="s">
        <v>40</v>
      </c>
      <c r="E4" s="179" t="s">
        <v>42</v>
      </c>
      <c r="F4" s="180"/>
      <c r="G4" s="63" t="s">
        <v>43</v>
      </c>
      <c r="H4" s="63" t="s">
        <v>44</v>
      </c>
      <c r="I4" s="175"/>
      <c r="J4" s="175"/>
      <c r="K4" s="169"/>
      <c r="L4" s="170"/>
      <c r="M4" s="63" t="s">
        <v>38</v>
      </c>
      <c r="N4" s="63" t="s">
        <v>204</v>
      </c>
    </row>
    <row r="5" spans="1:14" ht="30">
      <c r="A5" s="176"/>
      <c r="B5" s="176"/>
      <c r="C5" s="68"/>
      <c r="D5" s="66" t="s">
        <v>48</v>
      </c>
      <c r="E5" s="61" t="s">
        <v>51</v>
      </c>
      <c r="F5" s="61" t="s">
        <v>50</v>
      </c>
      <c r="G5" s="68"/>
      <c r="H5" s="68"/>
      <c r="I5" s="176"/>
      <c r="J5" s="176"/>
      <c r="K5" s="179"/>
      <c r="L5" s="180"/>
      <c r="M5" s="63" t="s">
        <v>40</v>
      </c>
      <c r="N5" s="63" t="s">
        <v>205</v>
      </c>
    </row>
    <row r="6" spans="1:14" ht="15">
      <c r="A6" s="61" t="s">
        <v>206</v>
      </c>
      <c r="B6" s="61" t="s">
        <v>58</v>
      </c>
      <c r="C6" s="69"/>
      <c r="D6" s="61" t="s">
        <v>75</v>
      </c>
      <c r="E6" s="61" t="s">
        <v>207</v>
      </c>
      <c r="F6" s="61" t="s">
        <v>208</v>
      </c>
      <c r="G6" s="61" t="s">
        <v>209</v>
      </c>
      <c r="H6" s="61" t="s">
        <v>59</v>
      </c>
      <c r="I6" s="61" t="s">
        <v>210</v>
      </c>
      <c r="J6" s="61" t="s">
        <v>211</v>
      </c>
      <c r="K6" s="61" t="s">
        <v>74</v>
      </c>
      <c r="L6" s="61" t="s">
        <v>212</v>
      </c>
      <c r="M6" s="66" t="s">
        <v>48</v>
      </c>
      <c r="N6" s="68"/>
    </row>
    <row r="7" spans="1:14" ht="30">
      <c r="A7" s="61" t="s">
        <v>213</v>
      </c>
      <c r="B7" s="61" t="s">
        <v>20</v>
      </c>
      <c r="C7" s="61" t="s">
        <v>77</v>
      </c>
      <c r="D7" s="61" t="s">
        <v>82</v>
      </c>
      <c r="E7" s="69"/>
      <c r="F7" s="69"/>
      <c r="G7" s="61" t="s">
        <v>78</v>
      </c>
      <c r="H7" s="61" t="s">
        <v>79</v>
      </c>
      <c r="I7" s="61" t="s">
        <v>80</v>
      </c>
      <c r="J7" s="61" t="s">
        <v>80</v>
      </c>
      <c r="K7" s="61" t="s">
        <v>78</v>
      </c>
      <c r="L7" s="61" t="s">
        <v>80</v>
      </c>
      <c r="M7" s="61" t="s">
        <v>214</v>
      </c>
      <c r="N7" s="61" t="s">
        <v>1</v>
      </c>
    </row>
    <row r="8" spans="1:14" ht="15">
      <c r="A8" s="61" t="s">
        <v>215</v>
      </c>
      <c r="B8" s="61">
        <v>2.5</v>
      </c>
      <c r="C8" s="61">
        <v>2.89</v>
      </c>
      <c r="D8" s="61">
        <v>3.68</v>
      </c>
      <c r="E8" s="61">
        <v>13</v>
      </c>
      <c r="F8" s="61">
        <v>13</v>
      </c>
      <c r="G8" s="61">
        <v>8.5399999999999991</v>
      </c>
      <c r="H8" s="61">
        <v>1.52</v>
      </c>
      <c r="I8" s="61">
        <v>4.2699999999999996</v>
      </c>
      <c r="J8" s="61">
        <v>5.14</v>
      </c>
      <c r="K8" s="61">
        <v>13.6</v>
      </c>
      <c r="L8" s="61">
        <v>6.22</v>
      </c>
      <c r="M8" s="61">
        <v>0.154</v>
      </c>
      <c r="N8" s="61">
        <v>346</v>
      </c>
    </row>
    <row r="9" spans="1:14" ht="15">
      <c r="A9" s="61" t="s">
        <v>215</v>
      </c>
      <c r="B9" s="61">
        <v>3</v>
      </c>
      <c r="C9" s="61">
        <v>3.41</v>
      </c>
      <c r="D9" s="61">
        <v>4.34</v>
      </c>
      <c r="E9" s="61">
        <v>10.3</v>
      </c>
      <c r="F9" s="61">
        <v>10.3</v>
      </c>
      <c r="G9" s="61">
        <v>9.7799999999999994</v>
      </c>
      <c r="H9" s="61">
        <v>1.5</v>
      </c>
      <c r="I9" s="61">
        <v>4.8899999999999997</v>
      </c>
      <c r="J9" s="61">
        <v>5.97</v>
      </c>
      <c r="K9" s="61">
        <v>15.7</v>
      </c>
      <c r="L9" s="61">
        <v>7.1</v>
      </c>
      <c r="M9" s="61">
        <v>0.152</v>
      </c>
      <c r="N9" s="61">
        <v>293</v>
      </c>
    </row>
    <row r="10" spans="1:14" ht="15">
      <c r="A10" s="61" t="s">
        <v>215</v>
      </c>
      <c r="B10" s="61">
        <v>3.2</v>
      </c>
      <c r="C10" s="61">
        <v>3.61</v>
      </c>
      <c r="D10" s="61">
        <v>4.5999999999999996</v>
      </c>
      <c r="E10" s="61">
        <v>9.5</v>
      </c>
      <c r="F10" s="61">
        <v>9.5</v>
      </c>
      <c r="G10" s="61">
        <v>10.199999999999999</v>
      </c>
      <c r="H10" s="61">
        <v>1.49</v>
      </c>
      <c r="I10" s="61">
        <v>5.1100000000000003</v>
      </c>
      <c r="J10" s="61">
        <v>6.28</v>
      </c>
      <c r="K10" s="61">
        <v>16.5</v>
      </c>
      <c r="L10" s="61">
        <v>7.42</v>
      </c>
      <c r="M10" s="61">
        <v>0.152</v>
      </c>
      <c r="N10" s="61">
        <v>277</v>
      </c>
    </row>
    <row r="11" spans="1:14" ht="15">
      <c r="A11" s="61" t="s">
        <v>215</v>
      </c>
      <c r="B11" s="61">
        <v>3.6</v>
      </c>
      <c r="C11" s="61">
        <v>4.01</v>
      </c>
      <c r="D11" s="61">
        <v>5.0999999999999996</v>
      </c>
      <c r="E11" s="61">
        <v>8.11</v>
      </c>
      <c r="F11" s="61">
        <v>8.11</v>
      </c>
      <c r="G11" s="61">
        <v>11.1</v>
      </c>
      <c r="H11" s="61">
        <v>1.47</v>
      </c>
      <c r="I11" s="61">
        <v>5.54</v>
      </c>
      <c r="J11" s="61">
        <v>6.88</v>
      </c>
      <c r="K11" s="61">
        <v>18.100000000000001</v>
      </c>
      <c r="L11" s="61">
        <v>8.01</v>
      </c>
      <c r="M11" s="61">
        <v>0.151</v>
      </c>
      <c r="N11" s="61">
        <v>250</v>
      </c>
    </row>
    <row r="12" spans="1:14" ht="15">
      <c r="A12" s="61" t="s">
        <v>215</v>
      </c>
      <c r="B12" s="61">
        <v>4</v>
      </c>
      <c r="C12" s="61">
        <v>4.3899999999999997</v>
      </c>
      <c r="D12" s="61">
        <v>5.59</v>
      </c>
      <c r="E12" s="61">
        <v>7</v>
      </c>
      <c r="F12" s="61">
        <v>7</v>
      </c>
      <c r="G12" s="61">
        <v>11.8</v>
      </c>
      <c r="H12" s="61">
        <v>1.45</v>
      </c>
      <c r="I12" s="61">
        <v>5.91</v>
      </c>
      <c r="J12" s="61">
        <v>7.44</v>
      </c>
      <c r="K12" s="61">
        <v>19.5</v>
      </c>
      <c r="L12" s="61">
        <v>8.5399999999999991</v>
      </c>
      <c r="M12" s="61">
        <v>0.15</v>
      </c>
      <c r="N12" s="61">
        <v>228</v>
      </c>
    </row>
    <row r="13" spans="1:14" ht="15">
      <c r="A13" s="61" t="s">
        <v>215</v>
      </c>
      <c r="B13" s="61">
        <v>5</v>
      </c>
      <c r="C13" s="61">
        <v>5.28</v>
      </c>
      <c r="D13" s="61">
        <v>6.73</v>
      </c>
      <c r="E13" s="61">
        <v>5</v>
      </c>
      <c r="F13" s="61">
        <v>5</v>
      </c>
      <c r="G13" s="61">
        <v>13.4</v>
      </c>
      <c r="H13" s="61">
        <v>1.41</v>
      </c>
      <c r="I13" s="61">
        <v>6.68</v>
      </c>
      <c r="J13" s="61">
        <v>8.66</v>
      </c>
      <c r="K13" s="61">
        <v>22.5</v>
      </c>
      <c r="L13" s="61">
        <v>9.6</v>
      </c>
      <c r="M13" s="61">
        <v>0.14699999999999999</v>
      </c>
      <c r="N13" s="61">
        <v>189</v>
      </c>
    </row>
    <row r="14" spans="1:14" ht="15">
      <c r="A14" s="61" t="s">
        <v>216</v>
      </c>
      <c r="B14" s="61">
        <v>2.5</v>
      </c>
      <c r="C14" s="61">
        <v>3.68</v>
      </c>
      <c r="D14" s="61">
        <v>4.68</v>
      </c>
      <c r="E14" s="61">
        <v>17</v>
      </c>
      <c r="F14" s="61">
        <v>17</v>
      </c>
      <c r="G14" s="61">
        <v>17.5</v>
      </c>
      <c r="H14" s="61">
        <v>1.93</v>
      </c>
      <c r="I14" s="61">
        <v>6.99</v>
      </c>
      <c r="J14" s="61">
        <v>8.2899999999999991</v>
      </c>
      <c r="K14" s="61">
        <v>27.5</v>
      </c>
      <c r="L14" s="61">
        <v>10.199999999999999</v>
      </c>
      <c r="M14" s="61">
        <v>0.19400000000000001</v>
      </c>
      <c r="N14" s="61">
        <v>272</v>
      </c>
    </row>
    <row r="15" spans="1:14" ht="15">
      <c r="A15" s="61" t="s">
        <v>216</v>
      </c>
      <c r="B15" s="61">
        <v>3</v>
      </c>
      <c r="C15" s="61">
        <v>4.3499999999999996</v>
      </c>
      <c r="D15" s="61">
        <v>5.54</v>
      </c>
      <c r="E15" s="61">
        <v>13.7</v>
      </c>
      <c r="F15" s="61">
        <v>13.7</v>
      </c>
      <c r="G15" s="61">
        <v>20.2</v>
      </c>
      <c r="H15" s="61">
        <v>1.91</v>
      </c>
      <c r="I15" s="61">
        <v>8.08</v>
      </c>
      <c r="J15" s="61">
        <v>9.6999999999999993</v>
      </c>
      <c r="K15" s="61">
        <v>32.1</v>
      </c>
      <c r="L15" s="61">
        <v>11.8</v>
      </c>
      <c r="M15" s="61">
        <v>0.192</v>
      </c>
      <c r="N15" s="61">
        <v>230</v>
      </c>
    </row>
    <row r="16" spans="1:14" ht="15">
      <c r="A16" s="61" t="s">
        <v>216</v>
      </c>
      <c r="B16" s="61">
        <v>3.2</v>
      </c>
      <c r="C16" s="61">
        <v>4.62</v>
      </c>
      <c r="D16" s="61">
        <v>5.88</v>
      </c>
      <c r="E16" s="61">
        <v>12.6</v>
      </c>
      <c r="F16" s="61">
        <v>12.6</v>
      </c>
      <c r="G16" s="61">
        <v>21.2</v>
      </c>
      <c r="H16" s="61">
        <v>1.9</v>
      </c>
      <c r="I16" s="61">
        <v>8.49</v>
      </c>
      <c r="J16" s="61">
        <v>10.199999999999999</v>
      </c>
      <c r="K16" s="61">
        <v>33.799999999999997</v>
      </c>
      <c r="L16" s="61">
        <v>12.4</v>
      </c>
      <c r="M16" s="61">
        <v>0.192</v>
      </c>
      <c r="N16" s="61">
        <v>217</v>
      </c>
    </row>
    <row r="17" spans="1:14" ht="15">
      <c r="A17" s="61" t="s">
        <v>216</v>
      </c>
      <c r="B17" s="61">
        <v>3.6</v>
      </c>
      <c r="C17" s="61">
        <v>5.14</v>
      </c>
      <c r="D17" s="61">
        <v>6.54</v>
      </c>
      <c r="E17" s="61">
        <v>10.9</v>
      </c>
      <c r="F17" s="61">
        <v>10.9</v>
      </c>
      <c r="G17" s="61">
        <v>23.2</v>
      </c>
      <c r="H17" s="61">
        <v>1.88</v>
      </c>
      <c r="I17" s="61">
        <v>9.27</v>
      </c>
      <c r="J17" s="61">
        <v>11.3</v>
      </c>
      <c r="K17" s="61">
        <v>37.200000000000003</v>
      </c>
      <c r="L17" s="61">
        <v>13.5</v>
      </c>
      <c r="M17" s="61">
        <v>0.191</v>
      </c>
      <c r="N17" s="61">
        <v>195</v>
      </c>
    </row>
    <row r="18" spans="1:14" ht="15">
      <c r="A18" s="61" t="s">
        <v>216</v>
      </c>
      <c r="B18" s="61">
        <v>4</v>
      </c>
      <c r="C18" s="61">
        <v>5.64</v>
      </c>
      <c r="D18" s="61">
        <v>7.19</v>
      </c>
      <c r="E18" s="61">
        <v>9.5</v>
      </c>
      <c r="F18" s="61">
        <v>9.5</v>
      </c>
      <c r="G18" s="61">
        <v>25</v>
      </c>
      <c r="H18" s="61">
        <v>1.86</v>
      </c>
      <c r="I18" s="61">
        <v>9.99</v>
      </c>
      <c r="J18" s="61">
        <v>12.3</v>
      </c>
      <c r="K18" s="61">
        <v>40.4</v>
      </c>
      <c r="L18" s="61">
        <v>14.5</v>
      </c>
      <c r="M18" s="61">
        <v>0.19</v>
      </c>
      <c r="N18" s="61">
        <v>177</v>
      </c>
    </row>
    <row r="19" spans="1:14" ht="15">
      <c r="A19" s="61" t="s">
        <v>216</v>
      </c>
      <c r="B19" s="61">
        <v>5</v>
      </c>
      <c r="C19" s="61">
        <v>6.85</v>
      </c>
      <c r="D19" s="61">
        <v>8.73</v>
      </c>
      <c r="E19" s="61">
        <v>7</v>
      </c>
      <c r="F19" s="61">
        <v>7</v>
      </c>
      <c r="G19" s="61">
        <v>28.9</v>
      </c>
      <c r="H19" s="61">
        <v>1.82</v>
      </c>
      <c r="I19" s="61">
        <v>11.6</v>
      </c>
      <c r="J19" s="61">
        <v>14.5</v>
      </c>
      <c r="K19" s="61">
        <v>47.6</v>
      </c>
      <c r="L19" s="61">
        <v>16.7</v>
      </c>
      <c r="M19" s="61">
        <v>0.187</v>
      </c>
      <c r="N19" s="61">
        <v>146</v>
      </c>
    </row>
    <row r="20" spans="1:14" ht="15">
      <c r="A20" s="61" t="s">
        <v>216</v>
      </c>
      <c r="B20" s="61">
        <v>6</v>
      </c>
      <c r="C20" s="61">
        <v>7.99</v>
      </c>
      <c r="D20" s="61">
        <v>10.199999999999999</v>
      </c>
      <c r="E20" s="61">
        <v>5.33</v>
      </c>
      <c r="F20" s="61">
        <v>5.33</v>
      </c>
      <c r="G20" s="61">
        <v>32</v>
      </c>
      <c r="H20" s="61">
        <v>1.77</v>
      </c>
      <c r="I20" s="61">
        <v>12.8</v>
      </c>
      <c r="J20" s="61">
        <v>16.5</v>
      </c>
      <c r="K20" s="61">
        <v>53.6</v>
      </c>
      <c r="L20" s="61">
        <v>18.399999999999999</v>
      </c>
      <c r="M20" s="61">
        <v>0.185</v>
      </c>
      <c r="N20" s="61">
        <v>125</v>
      </c>
    </row>
    <row r="21" spans="1:14" ht="15">
      <c r="A21" s="61" t="s">
        <v>216</v>
      </c>
      <c r="B21" s="61">
        <v>6.3</v>
      </c>
      <c r="C21" s="61">
        <v>8.31</v>
      </c>
      <c r="D21" s="61">
        <v>10.6</v>
      </c>
      <c r="E21" s="61">
        <v>4.9400000000000004</v>
      </c>
      <c r="F21" s="61">
        <v>4.9400000000000004</v>
      </c>
      <c r="G21" s="61">
        <v>32.799999999999997</v>
      </c>
      <c r="H21" s="61">
        <v>1.76</v>
      </c>
      <c r="I21" s="61">
        <v>13.1</v>
      </c>
      <c r="J21" s="61">
        <v>17</v>
      </c>
      <c r="K21" s="61">
        <v>55.2</v>
      </c>
      <c r="L21" s="61">
        <v>18.8</v>
      </c>
      <c r="M21" s="61">
        <v>0.184</v>
      </c>
      <c r="N21" s="61">
        <v>120</v>
      </c>
    </row>
    <row r="22" spans="1:14" ht="15">
      <c r="A22" s="61" t="s">
        <v>217</v>
      </c>
      <c r="B22" s="61">
        <v>3</v>
      </c>
      <c r="C22" s="61">
        <v>5.29</v>
      </c>
      <c r="D22" s="61">
        <v>6.74</v>
      </c>
      <c r="E22" s="61">
        <v>17</v>
      </c>
      <c r="F22" s="61">
        <v>17</v>
      </c>
      <c r="G22" s="61">
        <v>36.200000000000003</v>
      </c>
      <c r="H22" s="61">
        <v>2.3199999999999998</v>
      </c>
      <c r="I22" s="61">
        <v>12.1</v>
      </c>
      <c r="J22" s="61">
        <v>14.3</v>
      </c>
      <c r="K22" s="61">
        <v>56.9</v>
      </c>
      <c r="L22" s="61">
        <v>17.7</v>
      </c>
      <c r="M22" s="61">
        <v>0.23200000000000001</v>
      </c>
      <c r="N22" s="61">
        <v>189</v>
      </c>
    </row>
    <row r="23" spans="1:14" ht="15">
      <c r="A23" s="61" t="s">
        <v>217</v>
      </c>
      <c r="B23" s="61">
        <v>3.2</v>
      </c>
      <c r="C23" s="61">
        <v>5.62</v>
      </c>
      <c r="D23" s="61">
        <v>7.16</v>
      </c>
      <c r="E23" s="61">
        <v>15.7</v>
      </c>
      <c r="F23" s="61">
        <v>15.7</v>
      </c>
      <c r="G23" s="61">
        <v>38.200000000000003</v>
      </c>
      <c r="H23" s="61">
        <v>2.31</v>
      </c>
      <c r="I23" s="61">
        <v>12.7</v>
      </c>
      <c r="J23" s="61">
        <v>15.2</v>
      </c>
      <c r="K23" s="61">
        <v>60.2</v>
      </c>
      <c r="L23" s="61">
        <v>18.600000000000001</v>
      </c>
      <c r="M23" s="61">
        <v>0.23200000000000001</v>
      </c>
      <c r="N23" s="61">
        <v>178</v>
      </c>
    </row>
    <row r="24" spans="1:14" ht="15">
      <c r="A24" s="61" t="s">
        <v>217</v>
      </c>
      <c r="B24" s="61">
        <v>3.6</v>
      </c>
      <c r="C24" s="61">
        <v>6.27</v>
      </c>
      <c r="D24" s="61">
        <v>7.98</v>
      </c>
      <c r="E24" s="61">
        <v>13.7</v>
      </c>
      <c r="F24" s="61">
        <v>13.7</v>
      </c>
      <c r="G24" s="61">
        <v>41.9</v>
      </c>
      <c r="H24" s="61">
        <v>2.29</v>
      </c>
      <c r="I24" s="61">
        <v>14</v>
      </c>
      <c r="J24" s="61">
        <v>16.8</v>
      </c>
      <c r="K24" s="61">
        <v>66.5</v>
      </c>
      <c r="L24" s="61">
        <v>20.399999999999999</v>
      </c>
      <c r="M24" s="61">
        <v>0.23100000000000001</v>
      </c>
      <c r="N24" s="61">
        <v>160</v>
      </c>
    </row>
    <row r="25" spans="1:14" ht="15">
      <c r="A25" s="61" t="s">
        <v>217</v>
      </c>
      <c r="B25" s="61">
        <v>4</v>
      </c>
      <c r="C25" s="61">
        <v>6.9</v>
      </c>
      <c r="D25" s="61">
        <v>8.7899999999999991</v>
      </c>
      <c r="E25" s="61">
        <v>12</v>
      </c>
      <c r="F25" s="61">
        <v>12</v>
      </c>
      <c r="G25" s="61">
        <v>45.4</v>
      </c>
      <c r="H25" s="61">
        <v>2.27</v>
      </c>
      <c r="I25" s="61">
        <v>15.1</v>
      </c>
      <c r="J25" s="61">
        <v>18.3</v>
      </c>
      <c r="K25" s="61">
        <v>72.5</v>
      </c>
      <c r="L25" s="61">
        <v>22</v>
      </c>
      <c r="M25" s="61">
        <v>0.23</v>
      </c>
      <c r="N25" s="61">
        <v>145</v>
      </c>
    </row>
    <row r="26" spans="1:14" ht="15">
      <c r="A26" s="61" t="s">
        <v>217</v>
      </c>
      <c r="B26" s="61">
        <v>5</v>
      </c>
      <c r="C26" s="61">
        <v>8.42</v>
      </c>
      <c r="D26" s="61">
        <v>10.7</v>
      </c>
      <c r="E26" s="61">
        <v>9</v>
      </c>
      <c r="F26" s="61">
        <v>9</v>
      </c>
      <c r="G26" s="61">
        <v>53.3</v>
      </c>
      <c r="H26" s="61">
        <v>2.23</v>
      </c>
      <c r="I26" s="61">
        <v>17.8</v>
      </c>
      <c r="J26" s="61">
        <v>21.9</v>
      </c>
      <c r="K26" s="61">
        <v>86.4</v>
      </c>
      <c r="L26" s="61">
        <v>25.7</v>
      </c>
      <c r="M26" s="61">
        <v>0.22700000000000001</v>
      </c>
      <c r="N26" s="61">
        <v>119</v>
      </c>
    </row>
    <row r="27" spans="1:14" ht="15">
      <c r="A27" s="61" t="s">
        <v>217</v>
      </c>
      <c r="B27" s="61">
        <v>6</v>
      </c>
      <c r="C27" s="61">
        <v>9.8699999999999992</v>
      </c>
      <c r="D27" s="61">
        <v>12.6</v>
      </c>
      <c r="E27" s="61">
        <v>7</v>
      </c>
      <c r="F27" s="61">
        <v>7</v>
      </c>
      <c r="G27" s="61">
        <v>59.9</v>
      </c>
      <c r="H27" s="61">
        <v>2.1800000000000002</v>
      </c>
      <c r="I27" s="61">
        <v>20</v>
      </c>
      <c r="J27" s="61">
        <v>25.1</v>
      </c>
      <c r="K27" s="61">
        <v>98.6</v>
      </c>
      <c r="L27" s="61">
        <v>28.8</v>
      </c>
      <c r="M27" s="61">
        <v>0.22500000000000001</v>
      </c>
      <c r="N27" s="61">
        <v>101</v>
      </c>
    </row>
    <row r="28" spans="1:14" ht="15">
      <c r="A28" s="61" t="s">
        <v>217</v>
      </c>
      <c r="B28" s="61">
        <v>6.3</v>
      </c>
      <c r="C28" s="61">
        <v>10.3</v>
      </c>
      <c r="D28" s="61">
        <v>13.1</v>
      </c>
      <c r="E28" s="61">
        <v>6.52</v>
      </c>
      <c r="F28" s="61">
        <v>6.52</v>
      </c>
      <c r="G28" s="61">
        <v>61.6</v>
      </c>
      <c r="H28" s="61">
        <v>2.17</v>
      </c>
      <c r="I28" s="61">
        <v>20.5</v>
      </c>
      <c r="J28" s="61">
        <v>26</v>
      </c>
      <c r="K28" s="61">
        <v>102</v>
      </c>
      <c r="L28" s="61">
        <v>29.6</v>
      </c>
      <c r="M28" s="61">
        <v>0.224</v>
      </c>
      <c r="N28" s="61">
        <v>97.2</v>
      </c>
    </row>
    <row r="29" spans="1:14" ht="15">
      <c r="A29" s="61" t="s">
        <v>217</v>
      </c>
      <c r="B29" s="61">
        <v>8</v>
      </c>
      <c r="C29" s="61">
        <v>12.5</v>
      </c>
      <c r="D29" s="61">
        <v>16</v>
      </c>
      <c r="E29" s="61">
        <v>4.5</v>
      </c>
      <c r="F29" s="61">
        <v>4.5</v>
      </c>
      <c r="G29" s="61">
        <v>69.7</v>
      </c>
      <c r="H29" s="61">
        <v>2.09</v>
      </c>
      <c r="I29" s="61">
        <v>23.2</v>
      </c>
      <c r="J29" s="61">
        <v>30.4</v>
      </c>
      <c r="K29" s="61">
        <v>118</v>
      </c>
      <c r="L29" s="61">
        <v>33.4</v>
      </c>
      <c r="M29" s="61">
        <v>0.219</v>
      </c>
      <c r="N29" s="61">
        <v>79.900000000000006</v>
      </c>
    </row>
    <row r="30" spans="1:14" ht="15">
      <c r="A30" s="61" t="s">
        <v>218</v>
      </c>
      <c r="B30" s="61">
        <v>3</v>
      </c>
      <c r="C30" s="61">
        <v>6.24</v>
      </c>
      <c r="D30" s="61">
        <v>7.94</v>
      </c>
      <c r="E30" s="61">
        <v>20.3</v>
      </c>
      <c r="F30" s="61">
        <v>20.3</v>
      </c>
      <c r="G30" s="61">
        <v>59</v>
      </c>
      <c r="H30" s="61">
        <v>2.73</v>
      </c>
      <c r="I30" s="61">
        <v>16.899999999999999</v>
      </c>
      <c r="J30" s="61">
        <v>19.899999999999999</v>
      </c>
      <c r="K30" s="61">
        <v>92.2</v>
      </c>
      <c r="L30" s="61">
        <v>24.8</v>
      </c>
      <c r="M30" s="61">
        <v>0.27200000000000002</v>
      </c>
      <c r="N30" s="61">
        <v>160</v>
      </c>
    </row>
    <row r="31" spans="1:14" ht="15">
      <c r="A31" s="61" t="s">
        <v>218</v>
      </c>
      <c r="B31" s="61">
        <v>3.2</v>
      </c>
      <c r="C31" s="61">
        <v>6.63</v>
      </c>
      <c r="D31" s="61">
        <v>8.44</v>
      </c>
      <c r="E31" s="61">
        <v>18.899999999999999</v>
      </c>
      <c r="F31" s="61">
        <v>18.899999999999999</v>
      </c>
      <c r="G31" s="61">
        <v>62.3</v>
      </c>
      <c r="H31" s="61">
        <v>2.72</v>
      </c>
      <c r="I31" s="61">
        <v>17.8</v>
      </c>
      <c r="J31" s="61">
        <v>21</v>
      </c>
      <c r="K31" s="61">
        <v>97.6</v>
      </c>
      <c r="L31" s="61">
        <v>26.1</v>
      </c>
      <c r="M31" s="61">
        <v>0.27200000000000002</v>
      </c>
      <c r="N31" s="61">
        <v>151</v>
      </c>
    </row>
    <row r="32" spans="1:14" ht="15">
      <c r="A32" s="61" t="s">
        <v>218</v>
      </c>
      <c r="B32" s="61">
        <v>3.6</v>
      </c>
      <c r="C32" s="61">
        <v>7.4</v>
      </c>
      <c r="D32" s="61">
        <v>9.42</v>
      </c>
      <c r="E32" s="61">
        <v>16.399999999999999</v>
      </c>
      <c r="F32" s="61">
        <v>16.399999999999999</v>
      </c>
      <c r="G32" s="61">
        <v>68.599999999999994</v>
      </c>
      <c r="H32" s="61">
        <v>2.7</v>
      </c>
      <c r="I32" s="61">
        <v>19.600000000000001</v>
      </c>
      <c r="J32" s="61">
        <v>23.3</v>
      </c>
      <c r="K32" s="61">
        <v>108</v>
      </c>
      <c r="L32" s="61">
        <v>28.7</v>
      </c>
      <c r="M32" s="61">
        <v>0.27100000000000002</v>
      </c>
      <c r="N32" s="61">
        <v>135</v>
      </c>
    </row>
    <row r="33" spans="1:14" ht="15">
      <c r="A33" s="61" t="s">
        <v>218</v>
      </c>
      <c r="B33" s="61">
        <v>4</v>
      </c>
      <c r="C33" s="61">
        <v>8.15</v>
      </c>
      <c r="D33" s="61">
        <v>10.4</v>
      </c>
      <c r="E33" s="61">
        <v>14.5</v>
      </c>
      <c r="F33" s="61">
        <v>14.5</v>
      </c>
      <c r="G33" s="61">
        <v>74.7</v>
      </c>
      <c r="H33" s="61">
        <v>2.68</v>
      </c>
      <c r="I33" s="61">
        <v>21.3</v>
      </c>
      <c r="J33" s="61">
        <v>25.5</v>
      </c>
      <c r="K33" s="61">
        <v>118</v>
      </c>
      <c r="L33" s="61">
        <v>31.2</v>
      </c>
      <c r="M33" s="61">
        <v>0.27</v>
      </c>
      <c r="N33" s="61">
        <v>123</v>
      </c>
    </row>
    <row r="34" spans="1:14" ht="15">
      <c r="A34" s="61" t="s">
        <v>218</v>
      </c>
      <c r="B34" s="61">
        <v>5</v>
      </c>
      <c r="C34" s="61">
        <v>9.99</v>
      </c>
      <c r="D34" s="61">
        <v>12.7</v>
      </c>
      <c r="E34" s="61">
        <v>11</v>
      </c>
      <c r="F34" s="61">
        <v>11</v>
      </c>
      <c r="G34" s="61">
        <v>88.5</v>
      </c>
      <c r="H34" s="61">
        <v>2.64</v>
      </c>
      <c r="I34" s="61">
        <v>25.3</v>
      </c>
      <c r="J34" s="61">
        <v>30.8</v>
      </c>
      <c r="K34" s="61">
        <v>142</v>
      </c>
      <c r="L34" s="61">
        <v>36.799999999999997</v>
      </c>
      <c r="M34" s="61">
        <v>0.26700000000000002</v>
      </c>
      <c r="N34" s="61">
        <v>100</v>
      </c>
    </row>
    <row r="35" spans="1:14" ht="15">
      <c r="A35" s="61" t="s">
        <v>218</v>
      </c>
      <c r="B35" s="61">
        <v>6</v>
      </c>
      <c r="C35" s="61">
        <v>11.8</v>
      </c>
      <c r="D35" s="61">
        <v>15</v>
      </c>
      <c r="E35" s="61">
        <v>8.67</v>
      </c>
      <c r="F35" s="61">
        <v>8.67</v>
      </c>
      <c r="G35" s="61">
        <v>101</v>
      </c>
      <c r="H35" s="61">
        <v>2.59</v>
      </c>
      <c r="I35" s="61">
        <v>28.7</v>
      </c>
      <c r="J35" s="61">
        <v>35.5</v>
      </c>
      <c r="K35" s="61">
        <v>163</v>
      </c>
      <c r="L35" s="61">
        <v>41.6</v>
      </c>
      <c r="M35" s="61">
        <v>0.26500000000000001</v>
      </c>
      <c r="N35" s="61">
        <v>85.1</v>
      </c>
    </row>
    <row r="36" spans="1:14" ht="15">
      <c r="A36" s="61" t="s">
        <v>218</v>
      </c>
      <c r="B36" s="61">
        <v>6.3</v>
      </c>
      <c r="C36" s="61">
        <v>12.3</v>
      </c>
      <c r="D36" s="61">
        <v>15.6</v>
      </c>
      <c r="E36" s="61">
        <v>8.11</v>
      </c>
      <c r="F36" s="61">
        <v>8.11</v>
      </c>
      <c r="G36" s="61">
        <v>104</v>
      </c>
      <c r="H36" s="61">
        <v>2.58</v>
      </c>
      <c r="I36" s="61">
        <v>29.7</v>
      </c>
      <c r="J36" s="61">
        <v>36.9</v>
      </c>
      <c r="K36" s="61">
        <v>169</v>
      </c>
      <c r="L36" s="61">
        <v>42.9</v>
      </c>
      <c r="M36" s="61">
        <v>0.26400000000000001</v>
      </c>
      <c r="N36" s="61">
        <v>81.5</v>
      </c>
    </row>
    <row r="37" spans="1:14" ht="15">
      <c r="A37" s="61" t="s">
        <v>218</v>
      </c>
      <c r="B37" s="61">
        <v>8</v>
      </c>
      <c r="C37" s="61">
        <v>15</v>
      </c>
      <c r="D37" s="61">
        <v>19.2</v>
      </c>
      <c r="E37" s="61">
        <v>5.75</v>
      </c>
      <c r="F37" s="61">
        <v>5.75</v>
      </c>
      <c r="G37" s="61">
        <v>120</v>
      </c>
      <c r="H37" s="61">
        <v>2.5</v>
      </c>
      <c r="I37" s="61">
        <v>34.200000000000003</v>
      </c>
      <c r="J37" s="61">
        <v>43.8</v>
      </c>
      <c r="K37" s="61">
        <v>200</v>
      </c>
      <c r="L37" s="61">
        <v>49.2</v>
      </c>
      <c r="M37" s="61">
        <v>0.25900000000000001</v>
      </c>
      <c r="N37" s="61">
        <v>66.5</v>
      </c>
    </row>
    <row r="38" spans="1:14" ht="15">
      <c r="A38" s="61" t="s">
        <v>219</v>
      </c>
      <c r="B38" s="61">
        <v>3.2</v>
      </c>
      <c r="C38" s="61">
        <v>7.63</v>
      </c>
      <c r="D38" s="61">
        <v>9.7200000000000006</v>
      </c>
      <c r="E38" s="61">
        <v>22</v>
      </c>
      <c r="F38" s="61">
        <v>22</v>
      </c>
      <c r="G38" s="61">
        <v>95</v>
      </c>
      <c r="H38" s="61">
        <v>3.13</v>
      </c>
      <c r="I38" s="61">
        <v>23.7</v>
      </c>
      <c r="J38" s="61">
        <v>27.9</v>
      </c>
      <c r="K38" s="61">
        <v>148</v>
      </c>
      <c r="L38" s="61">
        <v>34.9</v>
      </c>
      <c r="M38" s="61">
        <v>0.312</v>
      </c>
      <c r="N38" s="61">
        <v>131</v>
      </c>
    </row>
    <row r="39" spans="1:14" ht="15">
      <c r="A39" s="61" t="s">
        <v>219</v>
      </c>
      <c r="B39" s="61">
        <v>3.6</v>
      </c>
      <c r="C39" s="61">
        <v>8.5299999999999994</v>
      </c>
      <c r="D39" s="61">
        <v>10.9</v>
      </c>
      <c r="E39" s="61">
        <v>19.2</v>
      </c>
      <c r="F39" s="61">
        <v>19.2</v>
      </c>
      <c r="G39" s="61">
        <v>105</v>
      </c>
      <c r="H39" s="61">
        <v>3.11</v>
      </c>
      <c r="I39" s="61">
        <v>26.2</v>
      </c>
      <c r="J39" s="61">
        <v>31</v>
      </c>
      <c r="K39" s="61">
        <v>164</v>
      </c>
      <c r="L39" s="61">
        <v>38.5</v>
      </c>
      <c r="M39" s="61">
        <v>0.311</v>
      </c>
      <c r="N39" s="61">
        <v>117</v>
      </c>
    </row>
    <row r="40" spans="1:14" ht="15">
      <c r="A40" s="61" t="s">
        <v>219</v>
      </c>
      <c r="B40" s="61">
        <v>4</v>
      </c>
      <c r="C40" s="61">
        <v>9.41</v>
      </c>
      <c r="D40" s="61">
        <v>12</v>
      </c>
      <c r="E40" s="61">
        <v>17</v>
      </c>
      <c r="F40" s="61">
        <v>17</v>
      </c>
      <c r="G40" s="61">
        <v>114</v>
      </c>
      <c r="H40" s="61">
        <v>3.09</v>
      </c>
      <c r="I40" s="61">
        <v>28.6</v>
      </c>
      <c r="J40" s="61">
        <v>34</v>
      </c>
      <c r="K40" s="61">
        <v>180</v>
      </c>
      <c r="L40" s="61">
        <v>41.9</v>
      </c>
      <c r="M40" s="61">
        <v>0.31</v>
      </c>
      <c r="N40" s="61">
        <v>106</v>
      </c>
    </row>
    <row r="41" spans="1:14" ht="15">
      <c r="A41" s="61" t="s">
        <v>219</v>
      </c>
      <c r="B41" s="61">
        <v>5</v>
      </c>
      <c r="C41" s="61">
        <v>11.6</v>
      </c>
      <c r="D41" s="61">
        <v>14.7</v>
      </c>
      <c r="E41" s="61">
        <v>13</v>
      </c>
      <c r="F41" s="61">
        <v>13</v>
      </c>
      <c r="G41" s="61">
        <v>137</v>
      </c>
      <c r="H41" s="61">
        <v>3.05</v>
      </c>
      <c r="I41" s="61">
        <v>34.200000000000003</v>
      </c>
      <c r="J41" s="61">
        <v>41.1</v>
      </c>
      <c r="K41" s="61">
        <v>217</v>
      </c>
      <c r="L41" s="61">
        <v>49.8</v>
      </c>
      <c r="M41" s="61">
        <v>0.307</v>
      </c>
      <c r="N41" s="61">
        <v>86.5</v>
      </c>
    </row>
    <row r="42" spans="1:14" ht="15">
      <c r="A42" s="61" t="s">
        <v>219</v>
      </c>
      <c r="B42" s="61">
        <v>6</v>
      </c>
      <c r="C42" s="61">
        <v>13.6</v>
      </c>
      <c r="D42" s="61">
        <v>17.399999999999999</v>
      </c>
      <c r="E42" s="61">
        <v>10.3</v>
      </c>
      <c r="F42" s="61">
        <v>10.3</v>
      </c>
      <c r="G42" s="61">
        <v>156</v>
      </c>
      <c r="H42" s="61">
        <v>3</v>
      </c>
      <c r="I42" s="61">
        <v>39.1</v>
      </c>
      <c r="J42" s="61">
        <v>47.8</v>
      </c>
      <c r="K42" s="61">
        <v>252</v>
      </c>
      <c r="L42" s="61">
        <v>56.8</v>
      </c>
      <c r="M42" s="61">
        <v>0.30499999999999999</v>
      </c>
      <c r="N42" s="61">
        <v>73.3</v>
      </c>
    </row>
    <row r="43" spans="1:14" ht="15">
      <c r="A43" s="61" t="s">
        <v>219</v>
      </c>
      <c r="B43" s="61">
        <v>6.3</v>
      </c>
      <c r="C43" s="61">
        <v>14.2</v>
      </c>
      <c r="D43" s="61">
        <v>18.100000000000001</v>
      </c>
      <c r="E43" s="61">
        <v>9.6999999999999993</v>
      </c>
      <c r="F43" s="61">
        <v>9.6999999999999993</v>
      </c>
      <c r="G43" s="61">
        <v>162</v>
      </c>
      <c r="H43" s="61">
        <v>2.99</v>
      </c>
      <c r="I43" s="61">
        <v>40.5</v>
      </c>
      <c r="J43" s="61">
        <v>49.7</v>
      </c>
      <c r="K43" s="61">
        <v>262</v>
      </c>
      <c r="L43" s="61">
        <v>58.7</v>
      </c>
      <c r="M43" s="61">
        <v>0.30399999999999999</v>
      </c>
      <c r="N43" s="61">
        <v>70.2</v>
      </c>
    </row>
    <row r="44" spans="1:14" ht="15">
      <c r="A44" s="61" t="s">
        <v>219</v>
      </c>
      <c r="B44" s="61">
        <v>8</v>
      </c>
      <c r="C44" s="61">
        <v>17.5</v>
      </c>
      <c r="D44" s="61">
        <v>22.4</v>
      </c>
      <c r="E44" s="61">
        <v>7</v>
      </c>
      <c r="F44" s="61">
        <v>7</v>
      </c>
      <c r="G44" s="61">
        <v>189</v>
      </c>
      <c r="H44" s="61">
        <v>2.91</v>
      </c>
      <c r="I44" s="61">
        <v>47.3</v>
      </c>
      <c r="J44" s="61">
        <v>59.5</v>
      </c>
      <c r="K44" s="61">
        <v>312</v>
      </c>
      <c r="L44" s="61">
        <v>68.3</v>
      </c>
      <c r="M44" s="61">
        <v>0.29899999999999999</v>
      </c>
      <c r="N44" s="61">
        <v>57</v>
      </c>
    </row>
    <row r="45" spans="1:14" ht="15">
      <c r="A45" s="61" t="s">
        <v>220</v>
      </c>
      <c r="B45" s="61">
        <v>3.6</v>
      </c>
      <c r="C45" s="61">
        <v>9.66</v>
      </c>
      <c r="D45" s="61">
        <v>12.3</v>
      </c>
      <c r="E45" s="61">
        <v>22</v>
      </c>
      <c r="F45" s="61">
        <v>22</v>
      </c>
      <c r="G45" s="61">
        <v>152</v>
      </c>
      <c r="H45" s="61">
        <v>3.52</v>
      </c>
      <c r="I45" s="61">
        <v>33.799999999999997</v>
      </c>
      <c r="J45" s="61">
        <v>39.700000000000003</v>
      </c>
      <c r="K45" s="61">
        <v>237</v>
      </c>
      <c r="L45" s="61">
        <v>49.7</v>
      </c>
      <c r="M45" s="61">
        <v>0.35099999999999998</v>
      </c>
      <c r="N45" s="61">
        <v>104</v>
      </c>
    </row>
    <row r="46" spans="1:14" ht="15">
      <c r="A46" s="61" t="s">
        <v>220</v>
      </c>
      <c r="B46" s="61">
        <v>4</v>
      </c>
      <c r="C46" s="61">
        <v>10.7</v>
      </c>
      <c r="D46" s="61">
        <v>13.6</v>
      </c>
      <c r="E46" s="61">
        <v>19.5</v>
      </c>
      <c r="F46" s="61">
        <v>19.5</v>
      </c>
      <c r="G46" s="61">
        <v>166</v>
      </c>
      <c r="H46" s="61">
        <v>3.5</v>
      </c>
      <c r="I46" s="61">
        <v>37</v>
      </c>
      <c r="J46" s="61">
        <v>43.6</v>
      </c>
      <c r="K46" s="61">
        <v>260</v>
      </c>
      <c r="L46" s="61">
        <v>54.2</v>
      </c>
      <c r="M46" s="61">
        <v>0.35</v>
      </c>
      <c r="N46" s="61">
        <v>93.7</v>
      </c>
    </row>
    <row r="47" spans="1:14" ht="15">
      <c r="A47" s="61" t="s">
        <v>220</v>
      </c>
      <c r="B47" s="61">
        <v>5</v>
      </c>
      <c r="C47" s="61">
        <v>13.1</v>
      </c>
      <c r="D47" s="61">
        <v>16.7</v>
      </c>
      <c r="E47" s="61">
        <v>15</v>
      </c>
      <c r="F47" s="61">
        <v>15</v>
      </c>
      <c r="G47" s="61">
        <v>200</v>
      </c>
      <c r="H47" s="61">
        <v>3.45</v>
      </c>
      <c r="I47" s="61">
        <v>44.4</v>
      </c>
      <c r="J47" s="61">
        <v>53</v>
      </c>
      <c r="K47" s="61">
        <v>316</v>
      </c>
      <c r="L47" s="61">
        <v>64.8</v>
      </c>
      <c r="M47" s="61">
        <v>0.34699999999999998</v>
      </c>
      <c r="N47" s="61">
        <v>76.099999999999994</v>
      </c>
    </row>
    <row r="48" spans="1:14" ht="15">
      <c r="A48" s="61" t="s">
        <v>220</v>
      </c>
      <c r="B48" s="61">
        <v>6</v>
      </c>
      <c r="C48" s="61">
        <v>15.5</v>
      </c>
      <c r="D48" s="61">
        <v>19.8</v>
      </c>
      <c r="E48" s="61">
        <v>12</v>
      </c>
      <c r="F48" s="61">
        <v>12</v>
      </c>
      <c r="G48" s="61">
        <v>230</v>
      </c>
      <c r="H48" s="61">
        <v>3.41</v>
      </c>
      <c r="I48" s="61">
        <v>51.1</v>
      </c>
      <c r="J48" s="61">
        <v>61.8</v>
      </c>
      <c r="K48" s="61">
        <v>367</v>
      </c>
      <c r="L48" s="61">
        <v>74.3</v>
      </c>
      <c r="M48" s="61">
        <v>0.34499999999999997</v>
      </c>
      <c r="N48" s="61">
        <v>64.400000000000006</v>
      </c>
    </row>
    <row r="49" spans="1:14" ht="15">
      <c r="A49" s="61" t="s">
        <v>220</v>
      </c>
      <c r="B49" s="61">
        <v>6.3</v>
      </c>
      <c r="C49" s="61">
        <v>16.2</v>
      </c>
      <c r="D49" s="61">
        <v>20.7</v>
      </c>
      <c r="E49" s="61">
        <v>11.3</v>
      </c>
      <c r="F49" s="61">
        <v>11.3</v>
      </c>
      <c r="G49" s="61">
        <v>238</v>
      </c>
      <c r="H49" s="61">
        <v>3.4</v>
      </c>
      <c r="I49" s="61">
        <v>53</v>
      </c>
      <c r="J49" s="61">
        <v>64.3</v>
      </c>
      <c r="K49" s="61">
        <v>382</v>
      </c>
      <c r="L49" s="61">
        <v>77</v>
      </c>
      <c r="M49" s="61">
        <v>0.34399999999999997</v>
      </c>
      <c r="N49" s="61">
        <v>61.6</v>
      </c>
    </row>
    <row r="50" spans="1:14" ht="15">
      <c r="A50" s="61" t="s">
        <v>220</v>
      </c>
      <c r="B50" s="61">
        <v>8</v>
      </c>
      <c r="C50" s="61">
        <v>20.100000000000001</v>
      </c>
      <c r="D50" s="61">
        <v>25.6</v>
      </c>
      <c r="E50" s="61">
        <v>8.25</v>
      </c>
      <c r="F50" s="61">
        <v>8.25</v>
      </c>
      <c r="G50" s="61">
        <v>281</v>
      </c>
      <c r="H50" s="61">
        <v>3.32</v>
      </c>
      <c r="I50" s="61">
        <v>62.6</v>
      </c>
      <c r="J50" s="61">
        <v>77.599999999999994</v>
      </c>
      <c r="K50" s="61">
        <v>459</v>
      </c>
      <c r="L50" s="61">
        <v>90.5</v>
      </c>
      <c r="M50" s="61">
        <v>0.33900000000000002</v>
      </c>
      <c r="N50" s="61">
        <v>49.9</v>
      </c>
    </row>
    <row r="51" spans="1:14" ht="30">
      <c r="A51" s="61" t="s">
        <v>221</v>
      </c>
      <c r="B51" s="61">
        <v>3.6</v>
      </c>
      <c r="C51" s="61">
        <v>10.8</v>
      </c>
      <c r="D51" s="61">
        <v>13.7</v>
      </c>
      <c r="E51" s="61">
        <v>24.8</v>
      </c>
      <c r="F51" s="61">
        <v>24.8</v>
      </c>
      <c r="G51" s="61">
        <v>212</v>
      </c>
      <c r="H51" s="61">
        <v>3.92</v>
      </c>
      <c r="I51" s="61">
        <v>42.3</v>
      </c>
      <c r="J51" s="61">
        <v>49.5</v>
      </c>
      <c r="K51" s="61">
        <v>328</v>
      </c>
      <c r="L51" s="61">
        <v>62.3</v>
      </c>
      <c r="M51" s="61">
        <v>0.39100000000000001</v>
      </c>
      <c r="N51" s="61">
        <v>92.7</v>
      </c>
    </row>
    <row r="52" spans="1:14" ht="30">
      <c r="A52" s="61" t="s">
        <v>221</v>
      </c>
      <c r="B52" s="61">
        <v>4</v>
      </c>
      <c r="C52" s="61">
        <v>11.9</v>
      </c>
      <c r="D52" s="61">
        <v>15.2</v>
      </c>
      <c r="E52" s="61">
        <v>22</v>
      </c>
      <c r="F52" s="61">
        <v>22</v>
      </c>
      <c r="G52" s="61">
        <v>232</v>
      </c>
      <c r="H52" s="61">
        <v>3.91</v>
      </c>
      <c r="I52" s="61">
        <v>46.4</v>
      </c>
      <c r="J52" s="61">
        <v>54.4</v>
      </c>
      <c r="K52" s="61">
        <v>361</v>
      </c>
      <c r="L52" s="61">
        <v>68.2</v>
      </c>
      <c r="M52" s="61">
        <v>0.39</v>
      </c>
      <c r="N52" s="61">
        <v>83.9</v>
      </c>
    </row>
    <row r="53" spans="1:14" ht="30">
      <c r="A53" s="61" t="s">
        <v>221</v>
      </c>
      <c r="B53" s="61">
        <v>5</v>
      </c>
      <c r="C53" s="61">
        <v>14.7</v>
      </c>
      <c r="D53" s="61">
        <v>18.7</v>
      </c>
      <c r="E53" s="61">
        <v>17</v>
      </c>
      <c r="F53" s="61">
        <v>17</v>
      </c>
      <c r="G53" s="61">
        <v>279</v>
      </c>
      <c r="H53" s="61">
        <v>3.86</v>
      </c>
      <c r="I53" s="61">
        <v>55.9</v>
      </c>
      <c r="J53" s="61">
        <v>66.400000000000006</v>
      </c>
      <c r="K53" s="61">
        <v>439</v>
      </c>
      <c r="L53" s="61">
        <v>81.8</v>
      </c>
      <c r="M53" s="61">
        <v>0.38700000000000001</v>
      </c>
      <c r="N53" s="61">
        <v>68</v>
      </c>
    </row>
    <row r="54" spans="1:14" ht="30">
      <c r="A54" s="61" t="s">
        <v>221</v>
      </c>
      <c r="B54" s="61">
        <v>6</v>
      </c>
      <c r="C54" s="61">
        <v>17.399999999999999</v>
      </c>
      <c r="D54" s="61">
        <v>22.2</v>
      </c>
      <c r="E54" s="61">
        <v>13.7</v>
      </c>
      <c r="F54" s="61">
        <v>13.7</v>
      </c>
      <c r="G54" s="61">
        <v>323</v>
      </c>
      <c r="H54" s="61">
        <v>3.82</v>
      </c>
      <c r="I54" s="61">
        <v>64.599999999999994</v>
      </c>
      <c r="J54" s="61">
        <v>77.599999999999994</v>
      </c>
      <c r="K54" s="61">
        <v>513</v>
      </c>
      <c r="L54" s="61">
        <v>94.3</v>
      </c>
      <c r="M54" s="61">
        <v>0.38500000000000001</v>
      </c>
      <c r="N54" s="61">
        <v>57.5</v>
      </c>
    </row>
    <row r="55" spans="1:14" ht="30">
      <c r="A55" s="61" t="s">
        <v>221</v>
      </c>
      <c r="B55" s="61">
        <v>6.3</v>
      </c>
      <c r="C55" s="61">
        <v>18.2</v>
      </c>
      <c r="D55" s="61">
        <v>23.2</v>
      </c>
      <c r="E55" s="61">
        <v>12.9</v>
      </c>
      <c r="F55" s="61">
        <v>12.9</v>
      </c>
      <c r="G55" s="61">
        <v>336</v>
      </c>
      <c r="H55" s="61">
        <v>3.8</v>
      </c>
      <c r="I55" s="61">
        <v>67.099999999999994</v>
      </c>
      <c r="J55" s="61">
        <v>80.900000000000006</v>
      </c>
      <c r="K55" s="61">
        <v>534</v>
      </c>
      <c r="L55" s="61">
        <v>97.8</v>
      </c>
      <c r="M55" s="61">
        <v>0.38400000000000001</v>
      </c>
      <c r="N55" s="61">
        <v>54.9</v>
      </c>
    </row>
    <row r="56" spans="1:14" ht="30">
      <c r="A56" s="61" t="s">
        <v>221</v>
      </c>
      <c r="B56" s="61">
        <v>8</v>
      </c>
      <c r="C56" s="61">
        <v>22.6</v>
      </c>
      <c r="D56" s="61">
        <v>28.8</v>
      </c>
      <c r="E56" s="61">
        <v>9.5</v>
      </c>
      <c r="F56" s="61">
        <v>9.5</v>
      </c>
      <c r="G56" s="61">
        <v>400</v>
      </c>
      <c r="H56" s="61">
        <v>3.73</v>
      </c>
      <c r="I56" s="61">
        <v>79.900000000000006</v>
      </c>
      <c r="J56" s="61">
        <v>98.2</v>
      </c>
      <c r="K56" s="61">
        <v>646</v>
      </c>
      <c r="L56" s="61">
        <v>116</v>
      </c>
      <c r="M56" s="61">
        <v>0.379</v>
      </c>
      <c r="N56" s="61">
        <v>44.3</v>
      </c>
    </row>
    <row r="57" spans="1:14" ht="30">
      <c r="A57" s="61" t="s">
        <v>221</v>
      </c>
      <c r="B57" s="61">
        <v>10</v>
      </c>
      <c r="C57" s="61">
        <v>27.4</v>
      </c>
      <c r="D57" s="61">
        <v>34.9</v>
      </c>
      <c r="E57" s="61">
        <v>7</v>
      </c>
      <c r="F57" s="61">
        <v>7</v>
      </c>
      <c r="G57" s="61">
        <v>462</v>
      </c>
      <c r="H57" s="61">
        <v>3.64</v>
      </c>
      <c r="I57" s="61">
        <v>92.4</v>
      </c>
      <c r="J57" s="61">
        <v>116</v>
      </c>
      <c r="K57" s="61">
        <v>761</v>
      </c>
      <c r="L57" s="61">
        <v>133</v>
      </c>
      <c r="M57" s="61">
        <v>0.374</v>
      </c>
      <c r="N57" s="61">
        <v>36.5</v>
      </c>
    </row>
    <row r="58" spans="1:14" ht="30">
      <c r="A58" s="61" t="s">
        <v>222</v>
      </c>
      <c r="B58" s="61">
        <v>4</v>
      </c>
      <c r="C58" s="61">
        <v>14.4</v>
      </c>
      <c r="D58" s="61">
        <v>18.399999999999999</v>
      </c>
      <c r="E58" s="61">
        <v>27</v>
      </c>
      <c r="F58" s="61">
        <v>27</v>
      </c>
      <c r="G58" s="61">
        <v>410</v>
      </c>
      <c r="H58" s="61">
        <v>4.72</v>
      </c>
      <c r="I58" s="61">
        <v>68.400000000000006</v>
      </c>
      <c r="J58" s="61">
        <v>79.7</v>
      </c>
      <c r="K58" s="61">
        <v>635</v>
      </c>
      <c r="L58" s="61">
        <v>101</v>
      </c>
      <c r="M58" s="61">
        <v>0.47</v>
      </c>
      <c r="N58" s="61">
        <v>69.3</v>
      </c>
    </row>
    <row r="59" spans="1:14" ht="30">
      <c r="A59" s="61" t="s">
        <v>222</v>
      </c>
      <c r="B59" s="61">
        <v>5</v>
      </c>
      <c r="C59" s="61">
        <v>17.8</v>
      </c>
      <c r="D59" s="61">
        <v>22.7</v>
      </c>
      <c r="E59" s="61">
        <v>21</v>
      </c>
      <c r="F59" s="61">
        <v>21</v>
      </c>
      <c r="G59" s="61">
        <v>498</v>
      </c>
      <c r="H59" s="61">
        <v>4.68</v>
      </c>
      <c r="I59" s="61">
        <v>83</v>
      </c>
      <c r="J59" s="61">
        <v>97.6</v>
      </c>
      <c r="K59" s="61">
        <v>777</v>
      </c>
      <c r="L59" s="61">
        <v>122</v>
      </c>
      <c r="M59" s="61">
        <v>0.46700000000000003</v>
      </c>
      <c r="N59" s="61">
        <v>56</v>
      </c>
    </row>
    <row r="60" spans="1:14" ht="30">
      <c r="A60" s="61" t="s">
        <v>222</v>
      </c>
      <c r="B60" s="61">
        <v>6</v>
      </c>
      <c r="C60" s="61">
        <v>21.2</v>
      </c>
      <c r="D60" s="61">
        <v>27</v>
      </c>
      <c r="E60" s="61">
        <v>17</v>
      </c>
      <c r="F60" s="61">
        <v>17</v>
      </c>
      <c r="G60" s="61">
        <v>579</v>
      </c>
      <c r="H60" s="61">
        <v>4.63</v>
      </c>
      <c r="I60" s="61">
        <v>96.6</v>
      </c>
      <c r="J60" s="61">
        <v>115</v>
      </c>
      <c r="K60" s="61">
        <v>911</v>
      </c>
      <c r="L60" s="61">
        <v>141</v>
      </c>
      <c r="M60" s="61">
        <v>0.46500000000000002</v>
      </c>
      <c r="N60" s="61">
        <v>47.2</v>
      </c>
    </row>
    <row r="61" spans="1:14" ht="30">
      <c r="A61" s="61" t="s">
        <v>222</v>
      </c>
      <c r="B61" s="61">
        <v>6.3</v>
      </c>
      <c r="C61" s="61">
        <v>22.2</v>
      </c>
      <c r="D61" s="61">
        <v>28.2</v>
      </c>
      <c r="E61" s="61">
        <v>16</v>
      </c>
      <c r="F61" s="61">
        <v>16</v>
      </c>
      <c r="G61" s="61">
        <v>603</v>
      </c>
      <c r="H61" s="61">
        <v>4.62</v>
      </c>
      <c r="I61" s="61">
        <v>100</v>
      </c>
      <c r="J61" s="61">
        <v>120</v>
      </c>
      <c r="K61" s="61">
        <v>950</v>
      </c>
      <c r="L61" s="61">
        <v>147</v>
      </c>
      <c r="M61" s="61">
        <v>0.46400000000000002</v>
      </c>
      <c r="N61" s="61">
        <v>45.1</v>
      </c>
    </row>
    <row r="62" spans="1:14" ht="30">
      <c r="A62" s="61" t="s">
        <v>222</v>
      </c>
      <c r="B62" s="61">
        <v>8</v>
      </c>
      <c r="C62" s="61">
        <v>27.6</v>
      </c>
      <c r="D62" s="61">
        <v>35.200000000000003</v>
      </c>
      <c r="E62" s="61">
        <v>12</v>
      </c>
      <c r="F62" s="61">
        <v>12</v>
      </c>
      <c r="G62" s="61">
        <v>726</v>
      </c>
      <c r="H62" s="61">
        <v>4.55</v>
      </c>
      <c r="I62" s="61">
        <v>121</v>
      </c>
      <c r="J62" s="61">
        <v>146</v>
      </c>
      <c r="K62" s="61">
        <v>1160</v>
      </c>
      <c r="L62" s="61">
        <v>176</v>
      </c>
      <c r="M62" s="61">
        <v>0.45900000000000002</v>
      </c>
      <c r="N62" s="61">
        <v>36.200000000000003</v>
      </c>
    </row>
    <row r="63" spans="1:14" ht="30">
      <c r="A63" s="61" t="s">
        <v>222</v>
      </c>
      <c r="B63" s="61">
        <v>10</v>
      </c>
      <c r="C63" s="61">
        <v>33.700000000000003</v>
      </c>
      <c r="D63" s="61">
        <v>42.9</v>
      </c>
      <c r="E63" s="61">
        <v>9</v>
      </c>
      <c r="F63" s="61">
        <v>9</v>
      </c>
      <c r="G63" s="61">
        <v>852</v>
      </c>
      <c r="H63" s="61">
        <v>4.46</v>
      </c>
      <c r="I63" s="61">
        <v>142</v>
      </c>
      <c r="J63" s="61">
        <v>175</v>
      </c>
      <c r="K63" s="61">
        <v>1382</v>
      </c>
      <c r="L63" s="61">
        <v>206</v>
      </c>
      <c r="M63" s="61">
        <v>0.45400000000000001</v>
      </c>
      <c r="N63" s="61">
        <v>29.7</v>
      </c>
    </row>
    <row r="64" spans="1:14" ht="30">
      <c r="A64" s="61" t="s">
        <v>222</v>
      </c>
      <c r="B64" s="61">
        <v>12</v>
      </c>
      <c r="C64" s="61">
        <v>39.5</v>
      </c>
      <c r="D64" s="61">
        <v>50.3</v>
      </c>
      <c r="E64" s="61">
        <v>7</v>
      </c>
      <c r="F64" s="61">
        <v>7</v>
      </c>
      <c r="G64" s="61">
        <v>958</v>
      </c>
      <c r="H64" s="61">
        <v>4.3600000000000003</v>
      </c>
      <c r="I64" s="61">
        <v>160</v>
      </c>
      <c r="J64" s="61">
        <v>201</v>
      </c>
      <c r="K64" s="61">
        <v>1578</v>
      </c>
      <c r="L64" s="61">
        <v>230</v>
      </c>
      <c r="M64" s="61">
        <v>0.44900000000000001</v>
      </c>
      <c r="N64" s="61">
        <v>25.3</v>
      </c>
    </row>
    <row r="65" spans="1:14" ht="30">
      <c r="A65" s="61" t="s">
        <v>222</v>
      </c>
      <c r="B65" s="61">
        <v>12.5</v>
      </c>
      <c r="C65" s="61">
        <v>40.9</v>
      </c>
      <c r="D65" s="61">
        <v>52.1</v>
      </c>
      <c r="E65" s="61">
        <v>6.6</v>
      </c>
      <c r="F65" s="61">
        <v>6.6</v>
      </c>
      <c r="G65" s="61">
        <v>982</v>
      </c>
      <c r="H65" s="61">
        <v>4.34</v>
      </c>
      <c r="I65" s="61">
        <v>164</v>
      </c>
      <c r="J65" s="61">
        <v>207</v>
      </c>
      <c r="K65" s="61">
        <v>1623</v>
      </c>
      <c r="L65" s="61">
        <v>236</v>
      </c>
      <c r="M65" s="61">
        <v>0.44800000000000001</v>
      </c>
      <c r="N65" s="61">
        <v>24.5</v>
      </c>
    </row>
    <row r="66" spans="1:14" ht="30">
      <c r="A66" s="61" t="s">
        <v>223</v>
      </c>
      <c r="B66" s="61">
        <v>5</v>
      </c>
      <c r="C66" s="61">
        <v>21</v>
      </c>
      <c r="D66" s="61">
        <v>26.7</v>
      </c>
      <c r="E66" s="61">
        <v>25</v>
      </c>
      <c r="F66" s="61">
        <v>25</v>
      </c>
      <c r="G66" s="61">
        <v>807</v>
      </c>
      <c r="H66" s="61">
        <v>5.5</v>
      </c>
      <c r="I66" s="61">
        <v>115</v>
      </c>
      <c r="J66" s="61">
        <v>135</v>
      </c>
      <c r="K66" s="61">
        <v>1253</v>
      </c>
      <c r="L66" s="61">
        <v>170</v>
      </c>
      <c r="M66" s="61">
        <v>0.54700000000000004</v>
      </c>
      <c r="N66" s="61">
        <v>47.7</v>
      </c>
    </row>
    <row r="67" spans="1:14" ht="30">
      <c r="A67" s="61" t="s">
        <v>223</v>
      </c>
      <c r="B67" s="61">
        <v>6</v>
      </c>
      <c r="C67" s="61">
        <v>24.9</v>
      </c>
      <c r="D67" s="61">
        <v>31.8</v>
      </c>
      <c r="E67" s="61">
        <v>20.3</v>
      </c>
      <c r="F67" s="61">
        <v>20.3</v>
      </c>
      <c r="G67" s="61">
        <v>944</v>
      </c>
      <c r="H67" s="61">
        <v>5.45</v>
      </c>
      <c r="I67" s="61">
        <v>135</v>
      </c>
      <c r="J67" s="61">
        <v>159</v>
      </c>
      <c r="K67" s="61">
        <v>1475</v>
      </c>
      <c r="L67" s="61">
        <v>198</v>
      </c>
      <c r="M67" s="61">
        <v>0.54500000000000004</v>
      </c>
      <c r="N67" s="61">
        <v>40.1</v>
      </c>
    </row>
    <row r="68" spans="1:14" ht="30">
      <c r="A68" s="61" t="s">
        <v>223</v>
      </c>
      <c r="B68" s="61">
        <v>6.3</v>
      </c>
      <c r="C68" s="61">
        <v>26.1</v>
      </c>
      <c r="D68" s="61">
        <v>33.299999999999997</v>
      </c>
      <c r="E68" s="61">
        <v>19.2</v>
      </c>
      <c r="F68" s="61">
        <v>19.2</v>
      </c>
      <c r="G68" s="61">
        <v>984</v>
      </c>
      <c r="H68" s="61">
        <v>5.44</v>
      </c>
      <c r="I68" s="61">
        <v>141</v>
      </c>
      <c r="J68" s="61">
        <v>166</v>
      </c>
      <c r="K68" s="61">
        <v>1540</v>
      </c>
      <c r="L68" s="61">
        <v>206</v>
      </c>
      <c r="M68" s="61">
        <v>0.54400000000000004</v>
      </c>
      <c r="N68" s="61">
        <v>38.299999999999997</v>
      </c>
    </row>
    <row r="69" spans="1:14" ht="30">
      <c r="A69" s="61" t="s">
        <v>223</v>
      </c>
      <c r="B69" s="61">
        <v>8</v>
      </c>
      <c r="C69" s="61">
        <v>32.6</v>
      </c>
      <c r="D69" s="61">
        <v>41.6</v>
      </c>
      <c r="E69" s="61">
        <v>14.5</v>
      </c>
      <c r="F69" s="61">
        <v>14.5</v>
      </c>
      <c r="G69" s="61">
        <v>1195</v>
      </c>
      <c r="H69" s="61">
        <v>5.36</v>
      </c>
      <c r="I69" s="61">
        <v>171</v>
      </c>
      <c r="J69" s="61">
        <v>204</v>
      </c>
      <c r="K69" s="61">
        <v>1892</v>
      </c>
      <c r="L69" s="61">
        <v>249</v>
      </c>
      <c r="M69" s="61">
        <v>0.53900000000000003</v>
      </c>
      <c r="N69" s="61">
        <v>30.7</v>
      </c>
    </row>
    <row r="70" spans="1:14" ht="30">
      <c r="A70" s="61" t="s">
        <v>223</v>
      </c>
      <c r="B70" s="61">
        <v>10</v>
      </c>
      <c r="C70" s="61">
        <v>40</v>
      </c>
      <c r="D70" s="61">
        <v>50.9</v>
      </c>
      <c r="E70" s="61">
        <v>11</v>
      </c>
      <c r="F70" s="61">
        <v>11</v>
      </c>
      <c r="G70" s="61">
        <v>1416</v>
      </c>
      <c r="H70" s="61">
        <v>5.27</v>
      </c>
      <c r="I70" s="61">
        <v>202</v>
      </c>
      <c r="J70" s="61">
        <v>246</v>
      </c>
      <c r="K70" s="61">
        <v>2272</v>
      </c>
      <c r="L70" s="61">
        <v>294</v>
      </c>
      <c r="M70" s="61">
        <v>0.53400000000000003</v>
      </c>
      <c r="N70" s="61">
        <v>25</v>
      </c>
    </row>
    <row r="71" spans="1:14" ht="30">
      <c r="A71" s="61" t="s">
        <v>223</v>
      </c>
      <c r="B71" s="61">
        <v>12</v>
      </c>
      <c r="C71" s="61">
        <v>47</v>
      </c>
      <c r="D71" s="61">
        <v>59.9</v>
      </c>
      <c r="E71" s="61">
        <v>8.67</v>
      </c>
      <c r="F71" s="61">
        <v>8.67</v>
      </c>
      <c r="G71" s="61">
        <v>1609</v>
      </c>
      <c r="H71" s="61">
        <v>5.18</v>
      </c>
      <c r="I71" s="61">
        <v>230</v>
      </c>
      <c r="J71" s="61">
        <v>284</v>
      </c>
      <c r="K71" s="61">
        <v>2616</v>
      </c>
      <c r="L71" s="61">
        <v>333</v>
      </c>
      <c r="M71" s="61">
        <v>0.52900000000000003</v>
      </c>
      <c r="N71" s="61">
        <v>21.3</v>
      </c>
    </row>
    <row r="72" spans="1:14" ht="30">
      <c r="A72" s="61" t="s">
        <v>223</v>
      </c>
      <c r="B72" s="61">
        <v>12.5</v>
      </c>
      <c r="C72" s="61">
        <v>48.7</v>
      </c>
      <c r="D72" s="61">
        <v>62.1</v>
      </c>
      <c r="E72" s="61">
        <v>8.1999999999999993</v>
      </c>
      <c r="F72" s="61">
        <v>8.1999999999999993</v>
      </c>
      <c r="G72" s="61">
        <v>1653</v>
      </c>
      <c r="H72" s="61">
        <v>5.16</v>
      </c>
      <c r="I72" s="61">
        <v>236</v>
      </c>
      <c r="J72" s="61">
        <v>293</v>
      </c>
      <c r="K72" s="61">
        <v>2696</v>
      </c>
      <c r="L72" s="61">
        <v>342</v>
      </c>
      <c r="M72" s="61">
        <v>0.52800000000000002</v>
      </c>
      <c r="N72" s="61">
        <v>20.5</v>
      </c>
    </row>
    <row r="73" spans="1:14" ht="30">
      <c r="A73" s="61" t="s">
        <v>224</v>
      </c>
      <c r="B73" s="61">
        <v>5</v>
      </c>
      <c r="C73" s="61">
        <v>22.6</v>
      </c>
      <c r="D73" s="61">
        <v>28.7</v>
      </c>
      <c r="E73" s="61">
        <v>27</v>
      </c>
      <c r="F73" s="61">
        <v>27</v>
      </c>
      <c r="G73" s="61">
        <v>1002</v>
      </c>
      <c r="H73" s="61">
        <v>5.9</v>
      </c>
      <c r="I73" s="61">
        <v>134</v>
      </c>
      <c r="J73" s="61">
        <v>156</v>
      </c>
      <c r="K73" s="61">
        <v>1550</v>
      </c>
      <c r="L73" s="61">
        <v>197</v>
      </c>
      <c r="M73" s="61">
        <v>0.58699999999999997</v>
      </c>
      <c r="N73" s="61">
        <v>44.3</v>
      </c>
    </row>
    <row r="74" spans="1:14" ht="30">
      <c r="A74" s="61" t="s">
        <v>224</v>
      </c>
      <c r="B74" s="61">
        <v>6</v>
      </c>
      <c r="C74" s="61">
        <v>26.8</v>
      </c>
      <c r="D74" s="61">
        <v>34.200000000000003</v>
      </c>
      <c r="E74" s="61">
        <v>22</v>
      </c>
      <c r="F74" s="61">
        <v>22</v>
      </c>
      <c r="G74" s="61">
        <v>1174</v>
      </c>
      <c r="H74" s="61">
        <v>5.86</v>
      </c>
      <c r="I74" s="61">
        <v>156</v>
      </c>
      <c r="J74" s="61">
        <v>184</v>
      </c>
      <c r="K74" s="61">
        <v>1828</v>
      </c>
      <c r="L74" s="61">
        <v>230</v>
      </c>
      <c r="M74" s="61">
        <v>0.58499999999999996</v>
      </c>
      <c r="N74" s="61">
        <v>37.299999999999997</v>
      </c>
    </row>
    <row r="75" spans="1:14" ht="30">
      <c r="A75" s="61" t="s">
        <v>224</v>
      </c>
      <c r="B75" s="61">
        <v>6.3</v>
      </c>
      <c r="C75" s="61">
        <v>28.1</v>
      </c>
      <c r="D75" s="61">
        <v>35.799999999999997</v>
      </c>
      <c r="E75" s="61">
        <v>20.8</v>
      </c>
      <c r="F75" s="61">
        <v>20.8</v>
      </c>
      <c r="G75" s="61">
        <v>1223</v>
      </c>
      <c r="H75" s="61">
        <v>5.85</v>
      </c>
      <c r="I75" s="61">
        <v>163</v>
      </c>
      <c r="J75" s="61">
        <v>192</v>
      </c>
      <c r="K75" s="61">
        <v>1909</v>
      </c>
      <c r="L75" s="61">
        <v>240</v>
      </c>
      <c r="M75" s="61">
        <v>0.58399999999999996</v>
      </c>
      <c r="N75" s="61">
        <v>35.6</v>
      </c>
    </row>
    <row r="76" spans="1:14" ht="30">
      <c r="A76" s="61" t="s">
        <v>224</v>
      </c>
      <c r="B76" s="61">
        <v>8</v>
      </c>
      <c r="C76" s="61">
        <v>35.1</v>
      </c>
      <c r="D76" s="61">
        <v>44.8</v>
      </c>
      <c r="E76" s="61">
        <v>15.8</v>
      </c>
      <c r="F76" s="61">
        <v>15.8</v>
      </c>
      <c r="G76" s="61">
        <v>1491</v>
      </c>
      <c r="H76" s="61">
        <v>5.77</v>
      </c>
      <c r="I76" s="61">
        <v>199</v>
      </c>
      <c r="J76" s="61">
        <v>237</v>
      </c>
      <c r="K76" s="61">
        <v>2351</v>
      </c>
      <c r="L76" s="61">
        <v>291</v>
      </c>
      <c r="M76" s="61">
        <v>0.57899999999999996</v>
      </c>
      <c r="N76" s="61">
        <v>28.5</v>
      </c>
    </row>
    <row r="77" spans="1:14" ht="30">
      <c r="A77" s="61" t="s">
        <v>224</v>
      </c>
      <c r="B77" s="61">
        <v>10</v>
      </c>
      <c r="C77" s="61">
        <v>43.1</v>
      </c>
      <c r="D77" s="61">
        <v>54.9</v>
      </c>
      <c r="E77" s="61">
        <v>12</v>
      </c>
      <c r="F77" s="61">
        <v>12</v>
      </c>
      <c r="G77" s="61">
        <v>1773</v>
      </c>
      <c r="H77" s="61">
        <v>5.68</v>
      </c>
      <c r="I77" s="61">
        <v>236</v>
      </c>
      <c r="J77" s="61">
        <v>286</v>
      </c>
      <c r="K77" s="61">
        <v>2832</v>
      </c>
      <c r="L77" s="61">
        <v>344</v>
      </c>
      <c r="M77" s="61">
        <v>0.57399999999999995</v>
      </c>
      <c r="N77" s="61">
        <v>23.2</v>
      </c>
    </row>
    <row r="78" spans="1:14" ht="30">
      <c r="A78" s="61" t="s">
        <v>224</v>
      </c>
      <c r="B78" s="61">
        <v>12</v>
      </c>
      <c r="C78" s="61">
        <v>50.8</v>
      </c>
      <c r="D78" s="61">
        <v>64.7</v>
      </c>
      <c r="E78" s="61">
        <v>9.5</v>
      </c>
      <c r="F78" s="61">
        <v>9.5</v>
      </c>
      <c r="G78" s="61">
        <v>2023</v>
      </c>
      <c r="H78" s="61">
        <v>5.59</v>
      </c>
      <c r="I78" s="61">
        <v>270</v>
      </c>
      <c r="J78" s="61">
        <v>331</v>
      </c>
      <c r="K78" s="61">
        <v>3272</v>
      </c>
      <c r="L78" s="61">
        <v>391</v>
      </c>
      <c r="M78" s="61">
        <v>0.56899999999999995</v>
      </c>
      <c r="N78" s="61">
        <v>19.7</v>
      </c>
    </row>
    <row r="79" spans="1:14" ht="30">
      <c r="A79" s="61" t="s">
        <v>224</v>
      </c>
      <c r="B79" s="61">
        <v>12.5</v>
      </c>
      <c r="C79" s="61">
        <v>52.7</v>
      </c>
      <c r="D79" s="61">
        <v>67.099999999999994</v>
      </c>
      <c r="E79" s="61">
        <v>9</v>
      </c>
      <c r="F79" s="61">
        <v>9</v>
      </c>
      <c r="G79" s="61">
        <v>2080</v>
      </c>
      <c r="H79" s="61">
        <v>5.57</v>
      </c>
      <c r="I79" s="61">
        <v>277</v>
      </c>
      <c r="J79" s="61">
        <v>342</v>
      </c>
      <c r="K79" s="61">
        <v>3375</v>
      </c>
      <c r="L79" s="61">
        <v>402</v>
      </c>
      <c r="M79" s="61">
        <v>0.56799999999999995</v>
      </c>
      <c r="N79" s="61">
        <v>19</v>
      </c>
    </row>
    <row r="80" spans="1:14" ht="30">
      <c r="A80" s="61" t="s">
        <v>225</v>
      </c>
      <c r="B80" s="61">
        <v>16</v>
      </c>
      <c r="C80" s="61">
        <v>65.2</v>
      </c>
      <c r="D80" s="61">
        <v>83</v>
      </c>
      <c r="E80" s="61">
        <v>6.38</v>
      </c>
      <c r="F80" s="61">
        <v>6.38</v>
      </c>
      <c r="G80" s="61">
        <v>2430</v>
      </c>
      <c r="H80" s="61">
        <v>5.41</v>
      </c>
      <c r="I80" s="61">
        <v>324</v>
      </c>
      <c r="J80" s="61">
        <v>411</v>
      </c>
      <c r="K80" s="61">
        <v>4026</v>
      </c>
      <c r="L80" s="61">
        <v>467</v>
      </c>
      <c r="M80" s="61">
        <v>0.55900000000000005</v>
      </c>
      <c r="N80" s="61">
        <v>15.3</v>
      </c>
    </row>
    <row r="81" spans="1:14" ht="30">
      <c r="A81" s="61" t="s">
        <v>226</v>
      </c>
      <c r="B81" s="61">
        <v>5</v>
      </c>
      <c r="C81" s="61">
        <v>24.1</v>
      </c>
      <c r="D81" s="61">
        <v>30.7</v>
      </c>
      <c r="E81" s="61">
        <v>29</v>
      </c>
      <c r="F81" s="61">
        <v>29</v>
      </c>
      <c r="G81" s="61">
        <v>1225</v>
      </c>
      <c r="H81" s="61">
        <v>6.31</v>
      </c>
      <c r="I81" s="61">
        <v>153</v>
      </c>
      <c r="J81" s="61">
        <v>178</v>
      </c>
      <c r="K81" s="61">
        <v>1892</v>
      </c>
      <c r="L81" s="61">
        <v>226</v>
      </c>
      <c r="M81" s="61">
        <v>0.627</v>
      </c>
      <c r="N81" s="61">
        <v>41.5</v>
      </c>
    </row>
    <row r="82" spans="1:14" ht="30">
      <c r="A82" s="61" t="s">
        <v>226</v>
      </c>
      <c r="B82" s="61">
        <v>6</v>
      </c>
      <c r="C82" s="61">
        <v>28.7</v>
      </c>
      <c r="D82" s="61">
        <v>36.6</v>
      </c>
      <c r="E82" s="61">
        <v>23.7</v>
      </c>
      <c r="F82" s="61">
        <v>23.7</v>
      </c>
      <c r="G82" s="61">
        <v>1437</v>
      </c>
      <c r="H82" s="61">
        <v>6.27</v>
      </c>
      <c r="I82" s="61">
        <v>180</v>
      </c>
      <c r="J82" s="61">
        <v>210</v>
      </c>
      <c r="K82" s="61">
        <v>2233</v>
      </c>
      <c r="L82" s="61">
        <v>264</v>
      </c>
      <c r="M82" s="61">
        <v>0.625</v>
      </c>
      <c r="N82" s="61">
        <v>34.799999999999997</v>
      </c>
    </row>
    <row r="83" spans="1:14" ht="30">
      <c r="A83" s="61" t="s">
        <v>226</v>
      </c>
      <c r="B83" s="61">
        <v>6.3</v>
      </c>
      <c r="C83" s="61">
        <v>30.1</v>
      </c>
      <c r="D83" s="61">
        <v>38.299999999999997</v>
      </c>
      <c r="E83" s="61">
        <v>22.4</v>
      </c>
      <c r="F83" s="61">
        <v>22.4</v>
      </c>
      <c r="G83" s="61">
        <v>1499</v>
      </c>
      <c r="H83" s="61">
        <v>6.26</v>
      </c>
      <c r="I83" s="61">
        <v>187</v>
      </c>
      <c r="J83" s="61">
        <v>220</v>
      </c>
      <c r="K83" s="61">
        <v>2333</v>
      </c>
      <c r="L83" s="61">
        <v>275</v>
      </c>
      <c r="M83" s="61">
        <v>0.624</v>
      </c>
      <c r="N83" s="61">
        <v>33.299999999999997</v>
      </c>
    </row>
    <row r="84" spans="1:14" ht="30">
      <c r="A84" s="61" t="s">
        <v>226</v>
      </c>
      <c r="B84" s="61">
        <v>8</v>
      </c>
      <c r="C84" s="61">
        <v>37.6</v>
      </c>
      <c r="D84" s="61">
        <v>48</v>
      </c>
      <c r="E84" s="61">
        <v>17</v>
      </c>
      <c r="F84" s="61">
        <v>17</v>
      </c>
      <c r="G84" s="61">
        <v>1831</v>
      </c>
      <c r="H84" s="61">
        <v>6.18</v>
      </c>
      <c r="I84" s="61">
        <v>229</v>
      </c>
      <c r="J84" s="61">
        <v>272</v>
      </c>
      <c r="K84" s="61">
        <v>2880</v>
      </c>
      <c r="L84" s="61">
        <v>335</v>
      </c>
      <c r="M84" s="61">
        <v>0.61899999999999999</v>
      </c>
      <c r="N84" s="61">
        <v>26.6</v>
      </c>
    </row>
    <row r="85" spans="1:14" ht="30">
      <c r="A85" s="61" t="s">
        <v>226</v>
      </c>
      <c r="B85" s="61">
        <v>10</v>
      </c>
      <c r="C85" s="61">
        <v>46.3</v>
      </c>
      <c r="D85" s="61">
        <v>58.9</v>
      </c>
      <c r="E85" s="61">
        <v>13</v>
      </c>
      <c r="F85" s="61">
        <v>13</v>
      </c>
      <c r="G85" s="61">
        <v>2186</v>
      </c>
      <c r="H85" s="61">
        <v>6.09</v>
      </c>
      <c r="I85" s="61">
        <v>273</v>
      </c>
      <c r="J85" s="61">
        <v>329</v>
      </c>
      <c r="K85" s="61">
        <v>3478</v>
      </c>
      <c r="L85" s="61">
        <v>398</v>
      </c>
      <c r="M85" s="61">
        <v>0.61399999999999999</v>
      </c>
      <c r="N85" s="61">
        <v>21.6</v>
      </c>
    </row>
    <row r="86" spans="1:14" ht="30">
      <c r="A86" s="61" t="s">
        <v>226</v>
      </c>
      <c r="B86" s="61">
        <v>12</v>
      </c>
      <c r="C86" s="61">
        <v>54.6</v>
      </c>
      <c r="D86" s="61">
        <v>69.5</v>
      </c>
      <c r="E86" s="61">
        <v>10.3</v>
      </c>
      <c r="F86" s="61">
        <v>10.3</v>
      </c>
      <c r="G86" s="61">
        <v>2502</v>
      </c>
      <c r="H86" s="61">
        <v>6</v>
      </c>
      <c r="I86" s="61">
        <v>313</v>
      </c>
      <c r="J86" s="61">
        <v>382</v>
      </c>
      <c r="K86" s="61">
        <v>4028</v>
      </c>
      <c r="L86" s="61">
        <v>454</v>
      </c>
      <c r="M86" s="61">
        <v>0.60899999999999999</v>
      </c>
      <c r="N86" s="61">
        <v>18.3</v>
      </c>
    </row>
    <row r="87" spans="1:14" ht="30">
      <c r="A87" s="61" t="s">
        <v>226</v>
      </c>
      <c r="B87" s="61">
        <v>12.5</v>
      </c>
      <c r="C87" s="61">
        <v>56.6</v>
      </c>
      <c r="D87" s="61">
        <v>72.099999999999994</v>
      </c>
      <c r="E87" s="61">
        <v>9.8000000000000007</v>
      </c>
      <c r="F87" s="61">
        <v>9.8000000000000007</v>
      </c>
      <c r="G87" s="61">
        <v>2576</v>
      </c>
      <c r="H87" s="61">
        <v>5.98</v>
      </c>
      <c r="I87" s="61">
        <v>322</v>
      </c>
      <c r="J87" s="61">
        <v>395</v>
      </c>
      <c r="K87" s="61">
        <v>4158</v>
      </c>
      <c r="L87" s="61">
        <v>467</v>
      </c>
      <c r="M87" s="61">
        <v>0.60799999999999998</v>
      </c>
      <c r="N87" s="61">
        <v>17.7</v>
      </c>
    </row>
    <row r="88" spans="1:14" ht="30">
      <c r="A88" s="61" t="s">
        <v>226</v>
      </c>
      <c r="B88" s="61">
        <v>16</v>
      </c>
      <c r="C88" s="61">
        <v>70.2</v>
      </c>
      <c r="D88" s="61">
        <v>89.4</v>
      </c>
      <c r="E88" s="61">
        <v>7</v>
      </c>
      <c r="F88" s="61">
        <v>7</v>
      </c>
      <c r="G88" s="61">
        <v>3028</v>
      </c>
      <c r="H88" s="61">
        <v>5.82</v>
      </c>
      <c r="I88" s="61">
        <v>379</v>
      </c>
      <c r="J88" s="61">
        <v>476</v>
      </c>
      <c r="K88" s="61">
        <v>4988</v>
      </c>
      <c r="L88" s="61">
        <v>546</v>
      </c>
      <c r="M88" s="61">
        <v>0.59899999999999998</v>
      </c>
      <c r="N88" s="61">
        <v>14.2</v>
      </c>
    </row>
    <row r="89" spans="1:14" ht="30">
      <c r="A89" s="61" t="s">
        <v>227</v>
      </c>
      <c r="B89" s="61">
        <v>5</v>
      </c>
      <c r="C89" s="61">
        <v>27.3</v>
      </c>
      <c r="D89" s="61">
        <v>34.700000000000003</v>
      </c>
      <c r="E89" s="61">
        <v>33</v>
      </c>
      <c r="F89" s="61">
        <v>33</v>
      </c>
      <c r="G89" s="61">
        <v>1765</v>
      </c>
      <c r="H89" s="61">
        <v>7.13</v>
      </c>
      <c r="I89" s="61">
        <v>196</v>
      </c>
      <c r="J89" s="61">
        <v>227</v>
      </c>
      <c r="K89" s="61">
        <v>2718</v>
      </c>
      <c r="L89" s="61">
        <v>290</v>
      </c>
      <c r="M89" s="61">
        <v>0.70699999999999996</v>
      </c>
      <c r="N89" s="61">
        <v>36.700000000000003</v>
      </c>
    </row>
    <row r="90" spans="1:14" ht="30">
      <c r="A90" s="61" t="s">
        <v>227</v>
      </c>
      <c r="B90" s="61">
        <v>6</v>
      </c>
      <c r="C90" s="61">
        <v>32.5</v>
      </c>
      <c r="D90" s="61">
        <v>41.4</v>
      </c>
      <c r="E90" s="61">
        <v>27</v>
      </c>
      <c r="F90" s="61">
        <v>27</v>
      </c>
      <c r="G90" s="61">
        <v>2077</v>
      </c>
      <c r="H90" s="61">
        <v>7.09</v>
      </c>
      <c r="I90" s="61">
        <v>231</v>
      </c>
      <c r="J90" s="61">
        <v>269</v>
      </c>
      <c r="K90" s="61">
        <v>3215</v>
      </c>
      <c r="L90" s="61">
        <v>340</v>
      </c>
      <c r="M90" s="61">
        <v>0.70499999999999996</v>
      </c>
      <c r="N90" s="61">
        <v>30.8</v>
      </c>
    </row>
    <row r="91" spans="1:14" ht="30">
      <c r="A91" s="61" t="s">
        <v>227</v>
      </c>
      <c r="B91" s="61">
        <v>6.3</v>
      </c>
      <c r="C91" s="61">
        <v>34</v>
      </c>
      <c r="D91" s="61">
        <v>43.3</v>
      </c>
      <c r="E91" s="61">
        <v>25.6</v>
      </c>
      <c r="F91" s="61">
        <v>25.6</v>
      </c>
      <c r="G91" s="61">
        <v>2168</v>
      </c>
      <c r="H91" s="61">
        <v>7.07</v>
      </c>
      <c r="I91" s="61">
        <v>241</v>
      </c>
      <c r="J91" s="61">
        <v>281</v>
      </c>
      <c r="K91" s="61">
        <v>3361</v>
      </c>
      <c r="L91" s="61">
        <v>355</v>
      </c>
      <c r="M91" s="61">
        <v>0.70399999999999996</v>
      </c>
      <c r="N91" s="61">
        <v>29.4</v>
      </c>
    </row>
    <row r="92" spans="1:14" ht="30">
      <c r="A92" s="61" t="s">
        <v>227</v>
      </c>
      <c r="B92" s="61">
        <v>8</v>
      </c>
      <c r="C92" s="61">
        <v>42.7</v>
      </c>
      <c r="D92" s="61">
        <v>54.4</v>
      </c>
      <c r="E92" s="61">
        <v>19.5</v>
      </c>
      <c r="F92" s="61">
        <v>19.5</v>
      </c>
      <c r="G92" s="61">
        <v>2661</v>
      </c>
      <c r="H92" s="61">
        <v>7</v>
      </c>
      <c r="I92" s="61">
        <v>296</v>
      </c>
      <c r="J92" s="61">
        <v>349</v>
      </c>
      <c r="K92" s="61">
        <v>4162</v>
      </c>
      <c r="L92" s="61">
        <v>434</v>
      </c>
      <c r="M92" s="61">
        <v>0.69899999999999995</v>
      </c>
      <c r="N92" s="61">
        <v>23.4</v>
      </c>
    </row>
    <row r="93" spans="1:14" ht="30">
      <c r="A93" s="61" t="s">
        <v>227</v>
      </c>
      <c r="B93" s="61">
        <v>10</v>
      </c>
      <c r="C93" s="61">
        <v>52.5</v>
      </c>
      <c r="D93" s="61">
        <v>66.900000000000006</v>
      </c>
      <c r="E93" s="61">
        <v>15</v>
      </c>
      <c r="F93" s="61">
        <v>15</v>
      </c>
      <c r="G93" s="61">
        <v>3193</v>
      </c>
      <c r="H93" s="61">
        <v>6.91</v>
      </c>
      <c r="I93" s="61">
        <v>355</v>
      </c>
      <c r="J93" s="61">
        <v>424</v>
      </c>
      <c r="K93" s="61">
        <v>5048</v>
      </c>
      <c r="L93" s="61">
        <v>518</v>
      </c>
      <c r="M93" s="61">
        <v>0.69399999999999995</v>
      </c>
      <c r="N93" s="61">
        <v>19</v>
      </c>
    </row>
    <row r="94" spans="1:14" ht="30">
      <c r="A94" s="61" t="s">
        <v>227</v>
      </c>
      <c r="B94" s="61">
        <v>12</v>
      </c>
      <c r="C94" s="61">
        <v>62.1</v>
      </c>
      <c r="D94" s="61">
        <v>79.099999999999994</v>
      </c>
      <c r="E94" s="61">
        <v>12</v>
      </c>
      <c r="F94" s="61">
        <v>12</v>
      </c>
      <c r="G94" s="61">
        <v>3677</v>
      </c>
      <c r="H94" s="61">
        <v>6.82</v>
      </c>
      <c r="I94" s="61">
        <v>409</v>
      </c>
      <c r="J94" s="61">
        <v>494</v>
      </c>
      <c r="K94" s="61">
        <v>5873</v>
      </c>
      <c r="L94" s="61">
        <v>595</v>
      </c>
      <c r="M94" s="61">
        <v>0.68899999999999995</v>
      </c>
      <c r="N94" s="61">
        <v>16.100000000000001</v>
      </c>
    </row>
    <row r="95" spans="1:14" ht="30">
      <c r="A95" s="61" t="s">
        <v>227</v>
      </c>
      <c r="B95" s="61">
        <v>12.5</v>
      </c>
      <c r="C95" s="61">
        <v>64.400000000000006</v>
      </c>
      <c r="D95" s="61">
        <v>82.1</v>
      </c>
      <c r="E95" s="61">
        <v>11.4</v>
      </c>
      <c r="F95" s="61">
        <v>11.4</v>
      </c>
      <c r="G95" s="61">
        <v>3790</v>
      </c>
      <c r="H95" s="61">
        <v>6.8</v>
      </c>
      <c r="I95" s="61">
        <v>421</v>
      </c>
      <c r="J95" s="61">
        <v>511</v>
      </c>
      <c r="K95" s="61">
        <v>6070</v>
      </c>
      <c r="L95" s="61">
        <v>613</v>
      </c>
      <c r="M95" s="61">
        <v>0.68799999999999994</v>
      </c>
      <c r="N95" s="61">
        <v>15.5</v>
      </c>
    </row>
    <row r="96" spans="1:14" ht="30">
      <c r="A96" s="61" t="s">
        <v>227</v>
      </c>
      <c r="B96" s="61">
        <v>16</v>
      </c>
      <c r="C96" s="61">
        <v>80.2</v>
      </c>
      <c r="D96" s="61">
        <v>102</v>
      </c>
      <c r="E96" s="61">
        <v>8.25</v>
      </c>
      <c r="F96" s="61">
        <v>8.25</v>
      </c>
      <c r="G96" s="61">
        <v>4504</v>
      </c>
      <c r="H96" s="61">
        <v>6.64</v>
      </c>
      <c r="I96" s="61">
        <v>500</v>
      </c>
      <c r="J96" s="61">
        <v>621</v>
      </c>
      <c r="K96" s="61">
        <v>7343</v>
      </c>
      <c r="L96" s="61">
        <v>724</v>
      </c>
      <c r="M96" s="61">
        <v>0.67900000000000005</v>
      </c>
      <c r="N96" s="61">
        <v>12.5</v>
      </c>
    </row>
    <row r="97" spans="1:14" ht="30">
      <c r="A97" s="61" t="s">
        <v>228</v>
      </c>
      <c r="B97" s="61">
        <v>5</v>
      </c>
      <c r="C97" s="61">
        <v>30.4</v>
      </c>
      <c r="D97" s="61">
        <v>38.700000000000003</v>
      </c>
      <c r="E97" s="61">
        <v>37</v>
      </c>
      <c r="F97" s="61">
        <v>37</v>
      </c>
      <c r="G97" s="61">
        <v>2445</v>
      </c>
      <c r="H97" s="61">
        <v>7.95</v>
      </c>
      <c r="I97" s="61">
        <v>245</v>
      </c>
      <c r="J97" s="61">
        <v>283</v>
      </c>
      <c r="K97" s="61">
        <v>3756</v>
      </c>
      <c r="L97" s="61">
        <v>362</v>
      </c>
      <c r="M97" s="61">
        <v>0.78700000000000003</v>
      </c>
      <c r="N97" s="61">
        <v>32.9</v>
      </c>
    </row>
    <row r="98" spans="1:14" ht="30">
      <c r="A98" s="61" t="s">
        <v>228</v>
      </c>
      <c r="B98" s="61">
        <v>6</v>
      </c>
      <c r="C98" s="61">
        <v>36.200000000000003</v>
      </c>
      <c r="D98" s="61">
        <v>46.2</v>
      </c>
      <c r="E98" s="61">
        <v>30.3</v>
      </c>
      <c r="F98" s="61">
        <v>30.3</v>
      </c>
      <c r="G98" s="61">
        <v>2883</v>
      </c>
      <c r="H98" s="61">
        <v>7.9</v>
      </c>
      <c r="I98" s="61">
        <v>288</v>
      </c>
      <c r="J98" s="61">
        <v>335</v>
      </c>
      <c r="K98" s="61">
        <v>4449</v>
      </c>
      <c r="L98" s="61">
        <v>426</v>
      </c>
      <c r="M98" s="61">
        <v>0.78500000000000003</v>
      </c>
      <c r="N98" s="61">
        <v>27.6</v>
      </c>
    </row>
    <row r="99" spans="1:14" ht="30">
      <c r="A99" s="61" t="s">
        <v>228</v>
      </c>
      <c r="B99" s="61">
        <v>6.3</v>
      </c>
      <c r="C99" s="61">
        <v>38</v>
      </c>
      <c r="D99" s="61">
        <v>48.4</v>
      </c>
      <c r="E99" s="61">
        <v>28.7</v>
      </c>
      <c r="F99" s="61">
        <v>28.7</v>
      </c>
      <c r="G99" s="61">
        <v>3011</v>
      </c>
      <c r="H99" s="61">
        <v>7.89</v>
      </c>
      <c r="I99" s="61">
        <v>301</v>
      </c>
      <c r="J99" s="61">
        <v>350</v>
      </c>
      <c r="K99" s="61">
        <v>4653</v>
      </c>
      <c r="L99" s="61">
        <v>444</v>
      </c>
      <c r="M99" s="61">
        <v>0.78400000000000003</v>
      </c>
      <c r="N99" s="61">
        <v>26.3</v>
      </c>
    </row>
    <row r="100" spans="1:14" ht="30">
      <c r="A100" s="61" t="s">
        <v>228</v>
      </c>
      <c r="B100" s="61">
        <v>8</v>
      </c>
      <c r="C100" s="61">
        <v>47.7</v>
      </c>
      <c r="D100" s="61">
        <v>60.8</v>
      </c>
      <c r="E100" s="61">
        <v>22</v>
      </c>
      <c r="F100" s="61">
        <v>22</v>
      </c>
      <c r="G100" s="61">
        <v>3709</v>
      </c>
      <c r="H100" s="61">
        <v>7.81</v>
      </c>
      <c r="I100" s="61">
        <v>371</v>
      </c>
      <c r="J100" s="61">
        <v>436</v>
      </c>
      <c r="K100" s="61">
        <v>5778</v>
      </c>
      <c r="L100" s="61">
        <v>545</v>
      </c>
      <c r="M100" s="61">
        <v>0.77900000000000003</v>
      </c>
      <c r="N100" s="61">
        <v>21</v>
      </c>
    </row>
    <row r="101" spans="1:14" ht="30">
      <c r="A101" s="61" t="s">
        <v>228</v>
      </c>
      <c r="B101" s="61">
        <v>10</v>
      </c>
      <c r="C101" s="61">
        <v>58.8</v>
      </c>
      <c r="D101" s="61">
        <v>74.900000000000006</v>
      </c>
      <c r="E101" s="61">
        <v>17</v>
      </c>
      <c r="F101" s="61">
        <v>17</v>
      </c>
      <c r="G101" s="61">
        <v>4471</v>
      </c>
      <c r="H101" s="61">
        <v>7.72</v>
      </c>
      <c r="I101" s="61">
        <v>447</v>
      </c>
      <c r="J101" s="61">
        <v>531</v>
      </c>
      <c r="K101" s="61">
        <v>7031</v>
      </c>
      <c r="L101" s="61">
        <v>655</v>
      </c>
      <c r="M101" s="61">
        <v>0.77400000000000002</v>
      </c>
      <c r="N101" s="61">
        <v>17</v>
      </c>
    </row>
    <row r="102" spans="1:14" ht="30">
      <c r="A102" s="61" t="s">
        <v>228</v>
      </c>
      <c r="B102" s="61">
        <v>12</v>
      </c>
      <c r="C102" s="61">
        <v>69.599999999999994</v>
      </c>
      <c r="D102" s="61">
        <v>88.7</v>
      </c>
      <c r="E102" s="61">
        <v>13.7</v>
      </c>
      <c r="F102" s="61">
        <v>13.7</v>
      </c>
      <c r="G102" s="61">
        <v>5171</v>
      </c>
      <c r="H102" s="61">
        <v>7.64</v>
      </c>
      <c r="I102" s="61">
        <v>517</v>
      </c>
      <c r="J102" s="61">
        <v>621</v>
      </c>
      <c r="K102" s="61">
        <v>8208</v>
      </c>
      <c r="L102" s="61">
        <v>754</v>
      </c>
      <c r="M102" s="61">
        <v>0.76900000000000002</v>
      </c>
      <c r="N102" s="61">
        <v>14.4</v>
      </c>
    </row>
    <row r="103" spans="1:14" ht="30">
      <c r="A103" s="61" t="s">
        <v>228</v>
      </c>
      <c r="B103" s="61">
        <v>12.5</v>
      </c>
      <c r="C103" s="61">
        <v>72.3</v>
      </c>
      <c r="D103" s="61">
        <v>92.1</v>
      </c>
      <c r="E103" s="61">
        <v>13</v>
      </c>
      <c r="F103" s="61">
        <v>13</v>
      </c>
      <c r="G103" s="61">
        <v>5336</v>
      </c>
      <c r="H103" s="61">
        <v>7.61</v>
      </c>
      <c r="I103" s="61">
        <v>534</v>
      </c>
      <c r="J103" s="61">
        <v>643</v>
      </c>
      <c r="K103" s="61">
        <v>8491</v>
      </c>
      <c r="L103" s="61">
        <v>778</v>
      </c>
      <c r="M103" s="61">
        <v>0.76800000000000002</v>
      </c>
      <c r="N103" s="61">
        <v>13.8</v>
      </c>
    </row>
    <row r="104" spans="1:14" ht="30">
      <c r="A104" s="61" t="s">
        <v>228</v>
      </c>
      <c r="B104" s="61">
        <v>16</v>
      </c>
      <c r="C104" s="61">
        <v>90.3</v>
      </c>
      <c r="D104" s="61">
        <v>115</v>
      </c>
      <c r="E104" s="61">
        <v>9.5</v>
      </c>
      <c r="F104" s="61">
        <v>9.5</v>
      </c>
      <c r="G104" s="61">
        <v>6394</v>
      </c>
      <c r="H104" s="61">
        <v>7.46</v>
      </c>
      <c r="I104" s="61">
        <v>639</v>
      </c>
      <c r="J104" s="61">
        <v>785</v>
      </c>
      <c r="K104" s="61">
        <v>10340</v>
      </c>
      <c r="L104" s="61">
        <v>927</v>
      </c>
      <c r="M104" s="61">
        <v>0.75900000000000001</v>
      </c>
      <c r="N104" s="61">
        <v>11.1</v>
      </c>
    </row>
    <row r="105" spans="1:14" ht="30">
      <c r="A105" s="61" t="s">
        <v>229</v>
      </c>
      <c r="B105" s="61">
        <v>5</v>
      </c>
      <c r="C105" s="61">
        <v>38.299999999999997</v>
      </c>
      <c r="D105" s="61">
        <v>48.7</v>
      </c>
      <c r="E105" s="61">
        <v>47</v>
      </c>
      <c r="F105" s="61">
        <v>47</v>
      </c>
      <c r="G105" s="61">
        <v>4861</v>
      </c>
      <c r="H105" s="61">
        <v>9.99</v>
      </c>
      <c r="I105" s="61">
        <v>389</v>
      </c>
      <c r="J105" s="61">
        <v>447</v>
      </c>
      <c r="K105" s="61">
        <v>7430</v>
      </c>
      <c r="L105" s="61">
        <v>577</v>
      </c>
      <c r="M105" s="61">
        <v>0.98699999999999999</v>
      </c>
      <c r="N105" s="61">
        <v>26.1</v>
      </c>
    </row>
    <row r="106" spans="1:14" ht="30">
      <c r="A106" s="61" t="s">
        <v>229</v>
      </c>
      <c r="B106" s="61">
        <v>6</v>
      </c>
      <c r="C106" s="61">
        <v>45.7</v>
      </c>
      <c r="D106" s="61">
        <v>58.2</v>
      </c>
      <c r="E106" s="61">
        <v>38.700000000000003</v>
      </c>
      <c r="F106" s="61">
        <v>38.700000000000003</v>
      </c>
      <c r="G106" s="61">
        <v>5752</v>
      </c>
      <c r="H106" s="61">
        <v>9.94</v>
      </c>
      <c r="I106" s="61">
        <v>460</v>
      </c>
      <c r="J106" s="61">
        <v>531</v>
      </c>
      <c r="K106" s="61">
        <v>8825</v>
      </c>
      <c r="L106" s="61">
        <v>681</v>
      </c>
      <c r="M106" s="61">
        <v>0.98499999999999999</v>
      </c>
      <c r="N106" s="61">
        <v>21.9</v>
      </c>
    </row>
    <row r="107" spans="1:14" ht="30">
      <c r="A107" s="61" t="s">
        <v>229</v>
      </c>
      <c r="B107" s="61">
        <v>6.3</v>
      </c>
      <c r="C107" s="61">
        <v>47.9</v>
      </c>
      <c r="D107" s="61">
        <v>61</v>
      </c>
      <c r="E107" s="61">
        <v>36.700000000000003</v>
      </c>
      <c r="F107" s="61">
        <v>36.700000000000003</v>
      </c>
      <c r="G107" s="61">
        <v>6014</v>
      </c>
      <c r="H107" s="61">
        <v>9.93</v>
      </c>
      <c r="I107" s="61">
        <v>481</v>
      </c>
      <c r="J107" s="61">
        <v>556</v>
      </c>
      <c r="K107" s="61">
        <v>9238</v>
      </c>
      <c r="L107" s="61">
        <v>712</v>
      </c>
      <c r="M107" s="61">
        <v>0.98399999999999999</v>
      </c>
      <c r="N107" s="61">
        <v>20.9</v>
      </c>
    </row>
    <row r="108" spans="1:14" ht="30">
      <c r="A108" s="61" t="s">
        <v>229</v>
      </c>
      <c r="B108" s="61">
        <v>8</v>
      </c>
      <c r="C108" s="61">
        <v>60.3</v>
      </c>
      <c r="D108" s="61">
        <v>76.8</v>
      </c>
      <c r="E108" s="61">
        <v>28.3</v>
      </c>
      <c r="F108" s="61">
        <v>28.3</v>
      </c>
      <c r="G108" s="61">
        <v>7455</v>
      </c>
      <c r="H108" s="61">
        <v>9.86</v>
      </c>
      <c r="I108" s="61">
        <v>596</v>
      </c>
      <c r="J108" s="61">
        <v>694</v>
      </c>
      <c r="K108" s="61">
        <v>11530</v>
      </c>
      <c r="L108" s="61">
        <v>880</v>
      </c>
      <c r="M108" s="61">
        <v>0.97899999999999998</v>
      </c>
      <c r="N108" s="61">
        <v>16.600000000000001</v>
      </c>
    </row>
    <row r="109" spans="1:14" ht="30">
      <c r="A109" s="61" t="s">
        <v>229</v>
      </c>
      <c r="B109" s="61">
        <v>10</v>
      </c>
      <c r="C109" s="61">
        <v>74.5</v>
      </c>
      <c r="D109" s="61">
        <v>94.9</v>
      </c>
      <c r="E109" s="61">
        <v>22</v>
      </c>
      <c r="F109" s="61">
        <v>22</v>
      </c>
      <c r="G109" s="61">
        <v>9055</v>
      </c>
      <c r="H109" s="61">
        <v>9.77</v>
      </c>
      <c r="I109" s="61">
        <v>724</v>
      </c>
      <c r="J109" s="61">
        <v>851</v>
      </c>
      <c r="K109" s="61">
        <v>14110</v>
      </c>
      <c r="L109" s="61">
        <v>1065</v>
      </c>
      <c r="M109" s="61">
        <v>0.97399999999999998</v>
      </c>
      <c r="N109" s="61">
        <v>13.4</v>
      </c>
    </row>
    <row r="110" spans="1:14" ht="30">
      <c r="A110" s="61" t="s">
        <v>229</v>
      </c>
      <c r="B110" s="61">
        <v>12</v>
      </c>
      <c r="C110" s="61">
        <v>88.5</v>
      </c>
      <c r="D110" s="61">
        <v>113</v>
      </c>
      <c r="E110" s="61">
        <v>17.8</v>
      </c>
      <c r="F110" s="61">
        <v>17.8</v>
      </c>
      <c r="G110" s="61">
        <v>10560</v>
      </c>
      <c r="H110" s="61">
        <v>9.68</v>
      </c>
      <c r="I110" s="61">
        <v>844</v>
      </c>
      <c r="J110" s="61">
        <v>1000</v>
      </c>
      <c r="K110" s="61">
        <v>16570</v>
      </c>
      <c r="L110" s="61">
        <v>1237</v>
      </c>
      <c r="M110" s="61">
        <v>0.96899999999999997</v>
      </c>
      <c r="N110" s="61">
        <v>11.3</v>
      </c>
    </row>
    <row r="111" spans="1:14" ht="30">
      <c r="A111" s="61" t="s">
        <v>229</v>
      </c>
      <c r="B111" s="61">
        <v>12.5</v>
      </c>
      <c r="C111" s="61">
        <v>91.9</v>
      </c>
      <c r="D111" s="61">
        <v>117</v>
      </c>
      <c r="E111" s="61">
        <v>17</v>
      </c>
      <c r="F111" s="61">
        <v>17</v>
      </c>
      <c r="G111" s="61">
        <v>10920</v>
      </c>
      <c r="H111" s="61">
        <v>9.66</v>
      </c>
      <c r="I111" s="61">
        <v>873</v>
      </c>
      <c r="J111" s="61">
        <v>1037</v>
      </c>
      <c r="K111" s="61">
        <v>17160</v>
      </c>
      <c r="L111" s="61">
        <v>1279</v>
      </c>
      <c r="M111" s="61">
        <v>0.96799999999999997</v>
      </c>
      <c r="N111" s="61">
        <v>10.9</v>
      </c>
    </row>
    <row r="112" spans="1:14" ht="30">
      <c r="A112" s="61" t="s">
        <v>229</v>
      </c>
      <c r="B112" s="61">
        <v>16</v>
      </c>
      <c r="C112" s="61">
        <v>115</v>
      </c>
      <c r="D112" s="61">
        <v>147</v>
      </c>
      <c r="E112" s="61">
        <v>12.6</v>
      </c>
      <c r="F112" s="61">
        <v>12.6</v>
      </c>
      <c r="G112" s="61">
        <v>13270</v>
      </c>
      <c r="H112" s="61">
        <v>9.5</v>
      </c>
      <c r="I112" s="61">
        <v>1061</v>
      </c>
      <c r="J112" s="61">
        <v>1280</v>
      </c>
      <c r="K112" s="61">
        <v>21140</v>
      </c>
      <c r="L112" s="61">
        <v>1546</v>
      </c>
      <c r="M112" s="61">
        <v>0.95899999999999996</v>
      </c>
      <c r="N112" s="61">
        <v>8.67</v>
      </c>
    </row>
    <row r="113" spans="1:14" ht="30">
      <c r="A113" s="61" t="s">
        <v>230</v>
      </c>
      <c r="B113" s="61">
        <v>6</v>
      </c>
      <c r="C113" s="61">
        <v>55.1</v>
      </c>
      <c r="D113" s="61">
        <v>70.2</v>
      </c>
      <c r="E113" s="61">
        <v>47</v>
      </c>
      <c r="F113" s="61">
        <v>47</v>
      </c>
      <c r="G113" s="61">
        <v>10080</v>
      </c>
      <c r="H113" s="61">
        <v>12</v>
      </c>
      <c r="I113" s="61">
        <v>672</v>
      </c>
      <c r="J113" s="61">
        <v>772</v>
      </c>
      <c r="K113" s="61">
        <v>15410</v>
      </c>
      <c r="L113" s="61">
        <v>997</v>
      </c>
      <c r="M113" s="61">
        <v>1.18</v>
      </c>
      <c r="N113" s="61">
        <v>18.2</v>
      </c>
    </row>
    <row r="114" spans="1:14" ht="30">
      <c r="A114" s="61" t="s">
        <v>230</v>
      </c>
      <c r="B114" s="61">
        <v>6.3</v>
      </c>
      <c r="C114" s="61">
        <v>57.8</v>
      </c>
      <c r="D114" s="61">
        <v>73.599999999999994</v>
      </c>
      <c r="E114" s="61">
        <v>44.6</v>
      </c>
      <c r="F114" s="61">
        <v>44.6</v>
      </c>
      <c r="G114" s="61">
        <v>10550</v>
      </c>
      <c r="H114" s="61">
        <v>12</v>
      </c>
      <c r="I114" s="61">
        <v>703</v>
      </c>
      <c r="J114" s="61">
        <v>809</v>
      </c>
      <c r="K114" s="61">
        <v>16140</v>
      </c>
      <c r="L114" s="61">
        <v>1043</v>
      </c>
      <c r="M114" s="61">
        <v>1.18</v>
      </c>
      <c r="N114" s="61">
        <v>17.3</v>
      </c>
    </row>
    <row r="115" spans="1:14" ht="30">
      <c r="A115" s="61" t="s">
        <v>230</v>
      </c>
      <c r="B115" s="61">
        <v>8</v>
      </c>
      <c r="C115" s="61">
        <v>72.8</v>
      </c>
      <c r="D115" s="61">
        <v>92.8</v>
      </c>
      <c r="E115" s="61">
        <v>34.5</v>
      </c>
      <c r="F115" s="61">
        <v>34.5</v>
      </c>
      <c r="G115" s="61">
        <v>13130</v>
      </c>
      <c r="H115" s="61">
        <v>11.9</v>
      </c>
      <c r="I115" s="61">
        <v>875</v>
      </c>
      <c r="J115" s="61">
        <v>1013</v>
      </c>
      <c r="K115" s="61">
        <v>20190</v>
      </c>
      <c r="L115" s="61">
        <v>1294</v>
      </c>
      <c r="M115" s="61">
        <v>1.18</v>
      </c>
      <c r="N115" s="61">
        <v>13.7</v>
      </c>
    </row>
    <row r="116" spans="1:14" ht="30">
      <c r="A116" s="61" t="s">
        <v>230</v>
      </c>
      <c r="B116" s="61">
        <v>10</v>
      </c>
      <c r="C116" s="61">
        <v>90.2</v>
      </c>
      <c r="D116" s="61">
        <v>115</v>
      </c>
      <c r="E116" s="61">
        <v>27</v>
      </c>
      <c r="F116" s="61">
        <v>27</v>
      </c>
      <c r="G116" s="61">
        <v>16030</v>
      </c>
      <c r="H116" s="61">
        <v>11.8</v>
      </c>
      <c r="I116" s="61">
        <v>1068</v>
      </c>
      <c r="J116" s="61">
        <v>1246</v>
      </c>
      <c r="K116" s="61">
        <v>24810</v>
      </c>
      <c r="L116" s="61">
        <v>1575</v>
      </c>
      <c r="M116" s="61">
        <v>1.17</v>
      </c>
      <c r="N116" s="61">
        <v>11.1</v>
      </c>
    </row>
    <row r="117" spans="1:14" ht="30">
      <c r="A117" s="61" t="s">
        <v>230</v>
      </c>
      <c r="B117" s="61">
        <v>12</v>
      </c>
      <c r="C117" s="61">
        <v>107</v>
      </c>
      <c r="D117" s="61">
        <v>137</v>
      </c>
      <c r="E117" s="61">
        <v>22</v>
      </c>
      <c r="F117" s="61">
        <v>22</v>
      </c>
      <c r="G117" s="61">
        <v>18780</v>
      </c>
      <c r="H117" s="61">
        <v>11.7</v>
      </c>
      <c r="I117" s="61">
        <v>1252</v>
      </c>
      <c r="J117" s="61">
        <v>1470</v>
      </c>
      <c r="K117" s="61">
        <v>29250</v>
      </c>
      <c r="L117" s="61">
        <v>1840</v>
      </c>
      <c r="M117" s="61">
        <v>1.17</v>
      </c>
      <c r="N117" s="61">
        <v>9.32</v>
      </c>
    </row>
    <row r="118" spans="1:14" ht="30">
      <c r="A118" s="61" t="s">
        <v>230</v>
      </c>
      <c r="B118" s="61">
        <v>12.5</v>
      </c>
      <c r="C118" s="61">
        <v>112</v>
      </c>
      <c r="D118" s="61">
        <v>142</v>
      </c>
      <c r="E118" s="61">
        <v>21</v>
      </c>
      <c r="F118" s="61">
        <v>21</v>
      </c>
      <c r="G118" s="61">
        <v>19440</v>
      </c>
      <c r="H118" s="61">
        <v>11.7</v>
      </c>
      <c r="I118" s="61">
        <v>1296</v>
      </c>
      <c r="J118" s="61">
        <v>1525</v>
      </c>
      <c r="K118" s="61">
        <v>30330</v>
      </c>
      <c r="L118" s="61">
        <v>1904</v>
      </c>
      <c r="M118" s="61">
        <v>1.17</v>
      </c>
      <c r="N118" s="61">
        <v>8.9700000000000006</v>
      </c>
    </row>
    <row r="119" spans="1:14" ht="30">
      <c r="A119" s="61" t="s">
        <v>230</v>
      </c>
      <c r="B119" s="61">
        <v>16</v>
      </c>
      <c r="C119" s="61">
        <v>141</v>
      </c>
      <c r="D119" s="61">
        <v>179</v>
      </c>
      <c r="E119" s="61">
        <v>15.8</v>
      </c>
      <c r="F119" s="61">
        <v>15.8</v>
      </c>
      <c r="G119" s="61">
        <v>23850</v>
      </c>
      <c r="H119" s="61">
        <v>11.5</v>
      </c>
      <c r="I119" s="61">
        <v>1590</v>
      </c>
      <c r="J119" s="61">
        <v>1895</v>
      </c>
      <c r="K119" s="61">
        <v>37620</v>
      </c>
      <c r="L119" s="61">
        <v>2325</v>
      </c>
      <c r="M119" s="61">
        <v>1.1599999999999999</v>
      </c>
      <c r="N119" s="61">
        <v>7.12</v>
      </c>
    </row>
    <row r="120" spans="1:14" ht="30">
      <c r="A120" s="61" t="s">
        <v>231</v>
      </c>
      <c r="B120" s="61">
        <v>8</v>
      </c>
      <c r="C120" s="61">
        <v>85.4</v>
      </c>
      <c r="D120" s="61">
        <v>109</v>
      </c>
      <c r="E120" s="61">
        <v>40.799999999999997</v>
      </c>
      <c r="F120" s="61">
        <v>40.799999999999997</v>
      </c>
      <c r="G120" s="61">
        <v>21130</v>
      </c>
      <c r="H120" s="61">
        <v>13.9</v>
      </c>
      <c r="I120" s="61">
        <v>1207</v>
      </c>
      <c r="J120" s="61">
        <v>1392</v>
      </c>
      <c r="K120" s="61">
        <v>32380</v>
      </c>
      <c r="L120" s="61">
        <v>1789</v>
      </c>
      <c r="M120" s="61">
        <v>1.38</v>
      </c>
      <c r="N120" s="61">
        <v>11.7</v>
      </c>
    </row>
    <row r="121" spans="1:14" ht="30">
      <c r="A121" s="61" t="s">
        <v>231</v>
      </c>
      <c r="B121" s="61">
        <v>10</v>
      </c>
      <c r="C121" s="61">
        <v>106</v>
      </c>
      <c r="D121" s="61">
        <v>135</v>
      </c>
      <c r="E121" s="61">
        <v>32</v>
      </c>
      <c r="F121" s="61">
        <v>32</v>
      </c>
      <c r="G121" s="61">
        <v>25880</v>
      </c>
      <c r="H121" s="61">
        <v>13.9</v>
      </c>
      <c r="I121" s="61">
        <v>1479</v>
      </c>
      <c r="J121" s="61">
        <v>1715</v>
      </c>
      <c r="K121" s="61">
        <v>39890</v>
      </c>
      <c r="L121" s="61">
        <v>2185</v>
      </c>
      <c r="M121" s="61">
        <v>1.37</v>
      </c>
      <c r="N121" s="61">
        <v>9.44</v>
      </c>
    </row>
    <row r="122" spans="1:14" ht="30">
      <c r="A122" s="61" t="s">
        <v>231</v>
      </c>
      <c r="B122" s="61">
        <v>12</v>
      </c>
      <c r="C122" s="61">
        <v>126</v>
      </c>
      <c r="D122" s="61">
        <v>161</v>
      </c>
      <c r="E122" s="61">
        <v>26.2</v>
      </c>
      <c r="F122" s="61">
        <v>26.2</v>
      </c>
      <c r="G122" s="61">
        <v>30430</v>
      </c>
      <c r="H122" s="61">
        <v>13.8</v>
      </c>
      <c r="I122" s="61">
        <v>1739</v>
      </c>
      <c r="J122" s="61">
        <v>2030</v>
      </c>
      <c r="K122" s="61">
        <v>47150</v>
      </c>
      <c r="L122" s="61">
        <v>2563</v>
      </c>
      <c r="M122" s="61">
        <v>1.37</v>
      </c>
      <c r="N122" s="61">
        <v>7.93</v>
      </c>
    </row>
    <row r="123" spans="1:14" ht="30">
      <c r="A123" s="61" t="s">
        <v>231</v>
      </c>
      <c r="B123" s="61">
        <v>12.5</v>
      </c>
      <c r="C123" s="61">
        <v>131</v>
      </c>
      <c r="D123" s="61">
        <v>167</v>
      </c>
      <c r="E123" s="61">
        <v>25</v>
      </c>
      <c r="F123" s="61">
        <v>25</v>
      </c>
      <c r="G123" s="61">
        <v>31540</v>
      </c>
      <c r="H123" s="61">
        <v>13.7</v>
      </c>
      <c r="I123" s="61">
        <v>1802</v>
      </c>
      <c r="J123" s="61">
        <v>2107</v>
      </c>
      <c r="K123" s="61">
        <v>48930</v>
      </c>
      <c r="L123" s="61">
        <v>2654</v>
      </c>
      <c r="M123" s="61">
        <v>1.37</v>
      </c>
      <c r="N123" s="61">
        <v>7.62</v>
      </c>
    </row>
    <row r="124" spans="1:14" ht="30">
      <c r="A124" s="61" t="s">
        <v>231</v>
      </c>
      <c r="B124" s="61">
        <v>16</v>
      </c>
      <c r="C124" s="61">
        <v>166</v>
      </c>
      <c r="D124" s="61">
        <v>211</v>
      </c>
      <c r="E124" s="61">
        <v>18.899999999999999</v>
      </c>
      <c r="F124" s="61">
        <v>18.899999999999999</v>
      </c>
      <c r="G124" s="61">
        <v>38940</v>
      </c>
      <c r="H124" s="61">
        <v>13.6</v>
      </c>
      <c r="I124" s="61">
        <v>2225</v>
      </c>
      <c r="J124" s="61">
        <v>2630</v>
      </c>
      <c r="K124" s="61">
        <v>60990</v>
      </c>
      <c r="L124" s="61">
        <v>3264</v>
      </c>
      <c r="M124" s="61">
        <v>1.36</v>
      </c>
      <c r="N124" s="61">
        <v>6.04</v>
      </c>
    </row>
    <row r="125" spans="1:14" ht="30">
      <c r="A125" s="61" t="s">
        <v>232</v>
      </c>
      <c r="B125" s="61">
        <v>8</v>
      </c>
      <c r="C125" s="61">
        <v>97.9</v>
      </c>
      <c r="D125" s="61">
        <v>125</v>
      </c>
      <c r="E125" s="61">
        <v>47</v>
      </c>
      <c r="F125" s="61">
        <v>47</v>
      </c>
      <c r="G125" s="61">
        <v>31860</v>
      </c>
      <c r="H125" s="61">
        <v>16</v>
      </c>
      <c r="I125" s="61">
        <v>1593</v>
      </c>
      <c r="J125" s="61">
        <v>1830</v>
      </c>
      <c r="K125" s="61">
        <v>48690</v>
      </c>
      <c r="L125" s="61">
        <v>2363</v>
      </c>
      <c r="M125" s="61">
        <v>1.58</v>
      </c>
      <c r="N125" s="61">
        <v>10.199999999999999</v>
      </c>
    </row>
    <row r="126" spans="1:14" ht="30">
      <c r="A126" s="61" t="s">
        <v>232</v>
      </c>
      <c r="B126" s="61">
        <v>10</v>
      </c>
      <c r="C126" s="61">
        <v>122</v>
      </c>
      <c r="D126" s="61">
        <v>155</v>
      </c>
      <c r="E126" s="61">
        <v>37</v>
      </c>
      <c r="F126" s="61">
        <v>37</v>
      </c>
      <c r="G126" s="61">
        <v>39130</v>
      </c>
      <c r="H126" s="61">
        <v>15.9</v>
      </c>
      <c r="I126" s="61">
        <v>1956</v>
      </c>
      <c r="J126" s="61">
        <v>2260</v>
      </c>
      <c r="K126" s="61">
        <v>60090</v>
      </c>
      <c r="L126" s="61">
        <v>2895</v>
      </c>
      <c r="M126" s="61">
        <v>1.57</v>
      </c>
      <c r="N126" s="61">
        <v>8.2200000000000006</v>
      </c>
    </row>
    <row r="127" spans="1:14" ht="30">
      <c r="A127" s="61" t="s">
        <v>232</v>
      </c>
      <c r="B127" s="61">
        <v>12</v>
      </c>
      <c r="C127" s="61">
        <v>145</v>
      </c>
      <c r="D127" s="61">
        <v>185</v>
      </c>
      <c r="E127" s="61">
        <v>30.3</v>
      </c>
      <c r="F127" s="61">
        <v>30.3</v>
      </c>
      <c r="G127" s="61">
        <v>46130</v>
      </c>
      <c r="H127" s="61">
        <v>15.8</v>
      </c>
      <c r="I127" s="61">
        <v>2306</v>
      </c>
      <c r="J127" s="61">
        <v>2679</v>
      </c>
      <c r="K127" s="61">
        <v>71180</v>
      </c>
      <c r="L127" s="61">
        <v>3405</v>
      </c>
      <c r="M127" s="61">
        <v>1.57</v>
      </c>
      <c r="N127" s="61">
        <v>6.9</v>
      </c>
    </row>
    <row r="128" spans="1:14" ht="30">
      <c r="A128" s="61" t="s">
        <v>232</v>
      </c>
      <c r="B128" s="61">
        <v>12.5</v>
      </c>
      <c r="C128" s="61">
        <v>151</v>
      </c>
      <c r="D128" s="61">
        <v>192</v>
      </c>
      <c r="E128" s="61">
        <v>29</v>
      </c>
      <c r="F128" s="61">
        <v>29</v>
      </c>
      <c r="G128" s="61">
        <v>47840</v>
      </c>
      <c r="H128" s="61">
        <v>15.8</v>
      </c>
      <c r="I128" s="61">
        <v>2392</v>
      </c>
      <c r="J128" s="61">
        <v>2782</v>
      </c>
      <c r="K128" s="61">
        <v>73910</v>
      </c>
      <c r="L128" s="61">
        <v>3530</v>
      </c>
      <c r="M128" s="61">
        <v>1.57</v>
      </c>
      <c r="N128" s="61">
        <v>6.63</v>
      </c>
    </row>
    <row r="129" spans="1:14" ht="30">
      <c r="A129" s="61" t="s">
        <v>232</v>
      </c>
      <c r="B129" s="61">
        <v>16</v>
      </c>
      <c r="C129" s="61">
        <v>191</v>
      </c>
      <c r="D129" s="61">
        <v>243</v>
      </c>
      <c r="E129" s="61">
        <v>22</v>
      </c>
      <c r="F129" s="61">
        <v>22</v>
      </c>
      <c r="G129" s="61">
        <v>59340</v>
      </c>
      <c r="H129" s="61">
        <v>15.6</v>
      </c>
      <c r="I129" s="61">
        <v>2967</v>
      </c>
      <c r="J129" s="61">
        <v>3484</v>
      </c>
      <c r="K129" s="61">
        <v>92440</v>
      </c>
      <c r="L129" s="61">
        <v>4362</v>
      </c>
      <c r="M129" s="61">
        <v>1.56</v>
      </c>
      <c r="N129" s="61">
        <v>5.24</v>
      </c>
    </row>
    <row r="130" spans="1:14" ht="30">
      <c r="A130" s="61" t="s">
        <v>233</v>
      </c>
      <c r="B130" s="61">
        <v>20</v>
      </c>
      <c r="C130" s="61">
        <v>235</v>
      </c>
      <c r="D130" s="61">
        <v>300</v>
      </c>
      <c r="E130" s="61">
        <v>17</v>
      </c>
      <c r="F130" s="61">
        <v>17</v>
      </c>
      <c r="G130" s="61">
        <v>71530</v>
      </c>
      <c r="H130" s="61">
        <v>15.4</v>
      </c>
      <c r="I130" s="61">
        <v>3577</v>
      </c>
      <c r="J130" s="61">
        <v>4247</v>
      </c>
      <c r="K130" s="61">
        <v>112500</v>
      </c>
      <c r="L130" s="61">
        <v>5237</v>
      </c>
      <c r="M130" s="61">
        <v>1.55</v>
      </c>
      <c r="N130" s="61">
        <v>4.25</v>
      </c>
    </row>
    <row r="131" spans="1:14" ht="15.75">
      <c r="A131" s="186" t="s">
        <v>234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8"/>
    </row>
    <row r="132" spans="1:14" ht="30">
      <c r="A132" s="61" t="s">
        <v>231</v>
      </c>
      <c r="B132" s="61">
        <v>19</v>
      </c>
      <c r="C132" s="61">
        <v>190</v>
      </c>
      <c r="D132" s="61">
        <v>242</v>
      </c>
      <c r="E132" s="61">
        <v>15.4</v>
      </c>
      <c r="F132" s="61">
        <v>15.4</v>
      </c>
      <c r="G132" s="61">
        <v>43360</v>
      </c>
      <c r="H132" s="61">
        <v>13.4</v>
      </c>
      <c r="I132" s="61">
        <v>2478</v>
      </c>
      <c r="J132" s="61">
        <v>2967</v>
      </c>
      <c r="K132" s="61">
        <v>70930</v>
      </c>
      <c r="L132" s="61">
        <v>3738</v>
      </c>
      <c r="M132" s="61">
        <v>1.33</v>
      </c>
      <c r="N132" s="61">
        <v>5.26</v>
      </c>
    </row>
    <row r="133" spans="1:14" ht="30">
      <c r="A133" s="61" t="s">
        <v>231</v>
      </c>
      <c r="B133" s="61">
        <v>22</v>
      </c>
      <c r="C133" s="61">
        <v>217</v>
      </c>
      <c r="D133" s="61">
        <v>276</v>
      </c>
      <c r="E133" s="61">
        <v>12.9</v>
      </c>
      <c r="F133" s="61">
        <v>12.9</v>
      </c>
      <c r="G133" s="61">
        <v>48350</v>
      </c>
      <c r="H133" s="61">
        <v>13.2</v>
      </c>
      <c r="I133" s="61">
        <v>2763</v>
      </c>
      <c r="J133" s="61">
        <v>3343</v>
      </c>
      <c r="K133" s="61">
        <v>80180</v>
      </c>
      <c r="L133" s="61">
        <v>4178</v>
      </c>
      <c r="M133" s="61">
        <v>1.32</v>
      </c>
      <c r="N133" s="61">
        <v>4.6100000000000003</v>
      </c>
    </row>
    <row r="134" spans="1:14" ht="30">
      <c r="A134" s="61" t="s">
        <v>231</v>
      </c>
      <c r="B134" s="61">
        <v>25</v>
      </c>
      <c r="C134" s="61">
        <v>242</v>
      </c>
      <c r="D134" s="61">
        <v>309</v>
      </c>
      <c r="E134" s="61">
        <v>11</v>
      </c>
      <c r="F134" s="61">
        <v>11</v>
      </c>
      <c r="G134" s="61">
        <v>52890</v>
      </c>
      <c r="H134" s="61">
        <v>13.1</v>
      </c>
      <c r="I134" s="61">
        <v>3022</v>
      </c>
      <c r="J134" s="61">
        <v>3695</v>
      </c>
      <c r="K134" s="61">
        <v>88880</v>
      </c>
      <c r="L134" s="61">
        <v>4581</v>
      </c>
      <c r="M134" s="61">
        <v>1.31</v>
      </c>
      <c r="N134" s="61">
        <v>4.12</v>
      </c>
    </row>
    <row r="135" spans="1:14" ht="30">
      <c r="A135" s="61" t="s">
        <v>232</v>
      </c>
      <c r="B135" s="61">
        <v>22</v>
      </c>
      <c r="C135" s="61">
        <v>251</v>
      </c>
      <c r="D135" s="61">
        <v>320</v>
      </c>
      <c r="E135" s="61">
        <v>15.2</v>
      </c>
      <c r="F135" s="61">
        <v>15.2</v>
      </c>
      <c r="G135" s="61">
        <v>74710</v>
      </c>
      <c r="H135" s="61">
        <v>15.3</v>
      </c>
      <c r="I135" s="61">
        <v>3735</v>
      </c>
      <c r="J135" s="61">
        <v>4476</v>
      </c>
      <c r="K135" s="61">
        <v>122400</v>
      </c>
      <c r="L135" s="61">
        <v>5637</v>
      </c>
      <c r="M135" s="61">
        <v>1.52</v>
      </c>
      <c r="N135" s="61">
        <v>3.98</v>
      </c>
    </row>
    <row r="136" spans="1:14" ht="30">
      <c r="A136" s="61" t="s">
        <v>232</v>
      </c>
      <c r="B136" s="61">
        <v>25</v>
      </c>
      <c r="C136" s="61">
        <v>282</v>
      </c>
      <c r="D136" s="61">
        <v>359</v>
      </c>
      <c r="E136" s="61">
        <v>13</v>
      </c>
      <c r="F136" s="61">
        <v>13</v>
      </c>
      <c r="G136" s="61">
        <v>82150</v>
      </c>
      <c r="H136" s="61">
        <v>15.1</v>
      </c>
      <c r="I136" s="61">
        <v>4108</v>
      </c>
      <c r="J136" s="61">
        <v>4967</v>
      </c>
      <c r="K136" s="61">
        <v>136100</v>
      </c>
      <c r="L136" s="61">
        <v>6210</v>
      </c>
      <c r="M136" s="61">
        <v>1.51</v>
      </c>
      <c r="N136" s="61">
        <v>3.55</v>
      </c>
    </row>
    <row r="137" spans="1:14" ht="30">
      <c r="A137" s="61" t="s">
        <v>235</v>
      </c>
      <c r="B137" s="61">
        <v>12</v>
      </c>
      <c r="C137" s="61">
        <v>162</v>
      </c>
      <c r="D137" s="61">
        <v>207</v>
      </c>
      <c r="E137" s="61">
        <v>34.5</v>
      </c>
      <c r="F137" s="61">
        <v>34.5</v>
      </c>
      <c r="G137" s="61">
        <v>65430</v>
      </c>
      <c r="H137" s="61">
        <v>17.8</v>
      </c>
      <c r="I137" s="61">
        <v>2908</v>
      </c>
      <c r="J137" s="61">
        <v>3371</v>
      </c>
      <c r="K137" s="61">
        <v>102400</v>
      </c>
      <c r="L137" s="61">
        <v>4367</v>
      </c>
      <c r="M137" s="61">
        <v>1.76</v>
      </c>
      <c r="N137" s="61">
        <v>6.17</v>
      </c>
    </row>
    <row r="138" spans="1:14" ht="30">
      <c r="A138" s="61" t="s">
        <v>235</v>
      </c>
      <c r="B138" s="61">
        <v>16</v>
      </c>
      <c r="C138" s="61">
        <v>213</v>
      </c>
      <c r="D138" s="61">
        <v>271</v>
      </c>
      <c r="E138" s="61">
        <v>25.1</v>
      </c>
      <c r="F138" s="61">
        <v>25.1</v>
      </c>
      <c r="G138" s="61">
        <v>84070</v>
      </c>
      <c r="H138" s="61">
        <v>17.600000000000001</v>
      </c>
      <c r="I138" s="61">
        <v>3736</v>
      </c>
      <c r="J138" s="61">
        <v>4376</v>
      </c>
      <c r="K138" s="61">
        <v>133500</v>
      </c>
      <c r="L138" s="61">
        <v>5617</v>
      </c>
      <c r="M138" s="61">
        <v>1.75</v>
      </c>
      <c r="N138" s="61">
        <v>4.7</v>
      </c>
    </row>
    <row r="139" spans="1:14" ht="30">
      <c r="A139" s="61" t="s">
        <v>235</v>
      </c>
      <c r="B139" s="61">
        <v>19</v>
      </c>
      <c r="C139" s="61">
        <v>250</v>
      </c>
      <c r="D139" s="61">
        <v>318</v>
      </c>
      <c r="E139" s="61">
        <v>20.7</v>
      </c>
      <c r="F139" s="61">
        <v>20.7</v>
      </c>
      <c r="G139" s="61">
        <v>97060</v>
      </c>
      <c r="H139" s="61">
        <v>17.5</v>
      </c>
      <c r="I139" s="61">
        <v>4314</v>
      </c>
      <c r="J139" s="61">
        <v>5092</v>
      </c>
      <c r="K139" s="61">
        <v>155800</v>
      </c>
      <c r="L139" s="61">
        <v>6492</v>
      </c>
      <c r="M139" s="61">
        <v>1.73</v>
      </c>
      <c r="N139" s="61">
        <v>4</v>
      </c>
    </row>
    <row r="140" spans="1:14" ht="30">
      <c r="A140" s="61" t="s">
        <v>235</v>
      </c>
      <c r="B140" s="61">
        <v>22</v>
      </c>
      <c r="C140" s="61">
        <v>286</v>
      </c>
      <c r="D140" s="61">
        <v>364</v>
      </c>
      <c r="E140" s="61">
        <v>17.5</v>
      </c>
      <c r="F140" s="61">
        <v>17.5</v>
      </c>
      <c r="G140" s="61">
        <v>109200</v>
      </c>
      <c r="H140" s="61">
        <v>17.3</v>
      </c>
      <c r="I140" s="61">
        <v>4854</v>
      </c>
      <c r="J140" s="61">
        <v>5775</v>
      </c>
      <c r="K140" s="61">
        <v>177200</v>
      </c>
      <c r="L140" s="61">
        <v>7315</v>
      </c>
      <c r="M140" s="61">
        <v>1.72</v>
      </c>
      <c r="N140" s="61">
        <v>3.5</v>
      </c>
    </row>
    <row r="141" spans="1:14" ht="30">
      <c r="A141" s="61" t="s">
        <v>235</v>
      </c>
      <c r="B141" s="61">
        <v>25</v>
      </c>
      <c r="C141" s="61">
        <v>321</v>
      </c>
      <c r="D141" s="61">
        <v>409</v>
      </c>
      <c r="E141" s="61">
        <v>15</v>
      </c>
      <c r="F141" s="61">
        <v>15</v>
      </c>
      <c r="G141" s="61">
        <v>120600</v>
      </c>
      <c r="H141" s="61">
        <v>17.2</v>
      </c>
      <c r="I141" s="61">
        <v>5359</v>
      </c>
      <c r="J141" s="61">
        <v>6427</v>
      </c>
      <c r="K141" s="61">
        <v>197700</v>
      </c>
      <c r="L141" s="61">
        <v>8088</v>
      </c>
      <c r="M141" s="61">
        <v>1.71</v>
      </c>
      <c r="N141" s="61">
        <v>3.12</v>
      </c>
    </row>
    <row r="142" spans="1:14" ht="30">
      <c r="A142" s="61" t="s">
        <v>236</v>
      </c>
      <c r="B142" s="61">
        <v>28</v>
      </c>
      <c r="C142" s="61">
        <v>355</v>
      </c>
      <c r="D142" s="61">
        <v>452</v>
      </c>
      <c r="E142" s="61">
        <v>13.1</v>
      </c>
      <c r="F142" s="61">
        <v>13.1</v>
      </c>
      <c r="G142" s="61">
        <v>131200</v>
      </c>
      <c r="H142" s="61">
        <v>17</v>
      </c>
      <c r="I142" s="61">
        <v>5830</v>
      </c>
      <c r="J142" s="61">
        <v>7047</v>
      </c>
      <c r="K142" s="61">
        <v>217300</v>
      </c>
      <c r="L142" s="61">
        <v>8813</v>
      </c>
      <c r="M142" s="61">
        <v>1.7</v>
      </c>
      <c r="N142" s="61">
        <v>2.82</v>
      </c>
    </row>
    <row r="143" spans="1:14" ht="30">
      <c r="A143" s="61" t="s">
        <v>236</v>
      </c>
      <c r="B143" s="61">
        <v>32</v>
      </c>
      <c r="C143" s="61">
        <v>399</v>
      </c>
      <c r="D143" s="61">
        <v>509</v>
      </c>
      <c r="E143" s="61">
        <v>11.1</v>
      </c>
      <c r="F143" s="61">
        <v>11.1</v>
      </c>
      <c r="G143" s="61">
        <v>144100</v>
      </c>
      <c r="H143" s="61">
        <v>16.8</v>
      </c>
      <c r="I143" s="61">
        <v>6404</v>
      </c>
      <c r="J143" s="61">
        <v>7826</v>
      </c>
      <c r="K143" s="61">
        <v>242000</v>
      </c>
      <c r="L143" s="61">
        <v>9707</v>
      </c>
      <c r="M143" s="61">
        <v>1.69</v>
      </c>
      <c r="N143" s="61">
        <v>2.5</v>
      </c>
    </row>
    <row r="144" spans="1:14" ht="30">
      <c r="A144" s="61" t="s">
        <v>237</v>
      </c>
      <c r="B144" s="61">
        <v>12</v>
      </c>
      <c r="C144" s="61">
        <v>181</v>
      </c>
      <c r="D144" s="61">
        <v>231</v>
      </c>
      <c r="E144" s="61">
        <v>38.700000000000003</v>
      </c>
      <c r="F144" s="61">
        <v>38.700000000000003</v>
      </c>
      <c r="G144" s="61">
        <v>90750</v>
      </c>
      <c r="H144" s="61">
        <v>19.8</v>
      </c>
      <c r="I144" s="61">
        <v>3630</v>
      </c>
      <c r="J144" s="61">
        <v>4196</v>
      </c>
      <c r="K144" s="61">
        <v>141500</v>
      </c>
      <c r="L144" s="61">
        <v>5449</v>
      </c>
      <c r="M144" s="61">
        <v>1.96</v>
      </c>
      <c r="N144" s="61">
        <v>5.53</v>
      </c>
    </row>
    <row r="145" spans="1:14" ht="30">
      <c r="A145" s="61" t="s">
        <v>237</v>
      </c>
      <c r="B145" s="61">
        <v>16</v>
      </c>
      <c r="C145" s="61">
        <v>238</v>
      </c>
      <c r="D145" s="61">
        <v>303</v>
      </c>
      <c r="E145" s="61">
        <v>28.3</v>
      </c>
      <c r="F145" s="61">
        <v>28.3</v>
      </c>
      <c r="G145" s="61">
        <v>117100</v>
      </c>
      <c r="H145" s="61">
        <v>19.600000000000001</v>
      </c>
      <c r="I145" s="61">
        <v>4682</v>
      </c>
      <c r="J145" s="61">
        <v>5461</v>
      </c>
      <c r="K145" s="61">
        <v>184800</v>
      </c>
      <c r="L145" s="61">
        <v>7035</v>
      </c>
      <c r="M145" s="61">
        <v>1.95</v>
      </c>
      <c r="N145" s="61">
        <v>4.2</v>
      </c>
    </row>
    <row r="146" spans="1:14" ht="30">
      <c r="A146" s="61" t="s">
        <v>237</v>
      </c>
      <c r="B146" s="61">
        <v>19</v>
      </c>
      <c r="C146" s="61">
        <v>280</v>
      </c>
      <c r="D146" s="61">
        <v>356</v>
      </c>
      <c r="E146" s="61">
        <v>23.3</v>
      </c>
      <c r="F146" s="61">
        <v>23.3</v>
      </c>
      <c r="G146" s="61">
        <v>135500</v>
      </c>
      <c r="H146" s="61">
        <v>19.5</v>
      </c>
      <c r="I146" s="61">
        <v>5422</v>
      </c>
      <c r="J146" s="61">
        <v>6368</v>
      </c>
      <c r="K146" s="61">
        <v>216100</v>
      </c>
      <c r="L146" s="61">
        <v>8153</v>
      </c>
      <c r="M146" s="61">
        <v>1.93</v>
      </c>
      <c r="N146" s="61">
        <v>3.58</v>
      </c>
    </row>
    <row r="147" spans="1:14" ht="30">
      <c r="A147" s="61" t="s">
        <v>237</v>
      </c>
      <c r="B147" s="61">
        <v>22</v>
      </c>
      <c r="C147" s="61">
        <v>320</v>
      </c>
      <c r="D147" s="61">
        <v>408</v>
      </c>
      <c r="E147" s="61">
        <v>19.7</v>
      </c>
      <c r="F147" s="61">
        <v>19.7</v>
      </c>
      <c r="G147" s="61">
        <v>153000</v>
      </c>
      <c r="H147" s="61">
        <v>19.399999999999999</v>
      </c>
      <c r="I147" s="61">
        <v>6120</v>
      </c>
      <c r="J147" s="61">
        <v>7239</v>
      </c>
      <c r="K147" s="61">
        <v>246200</v>
      </c>
      <c r="L147" s="61">
        <v>9213</v>
      </c>
      <c r="M147" s="61">
        <v>1.92</v>
      </c>
      <c r="N147" s="61">
        <v>3.12</v>
      </c>
    </row>
    <row r="148" spans="1:14" ht="30">
      <c r="A148" s="61" t="s">
        <v>237</v>
      </c>
      <c r="B148" s="61">
        <v>25</v>
      </c>
      <c r="C148" s="61">
        <v>360</v>
      </c>
      <c r="D148" s="61">
        <v>459</v>
      </c>
      <c r="E148" s="61">
        <v>17</v>
      </c>
      <c r="F148" s="61">
        <v>17</v>
      </c>
      <c r="G148" s="61">
        <v>169400</v>
      </c>
      <c r="H148" s="61">
        <v>19.2</v>
      </c>
      <c r="I148" s="61">
        <v>6778</v>
      </c>
      <c r="J148" s="61">
        <v>8074</v>
      </c>
      <c r="K148" s="61">
        <v>275300</v>
      </c>
      <c r="L148" s="61">
        <v>10220</v>
      </c>
      <c r="M148" s="61">
        <v>1.91</v>
      </c>
      <c r="N148" s="61">
        <v>2.78</v>
      </c>
    </row>
    <row r="149" spans="1:14" ht="30">
      <c r="A149" s="61" t="s">
        <v>238</v>
      </c>
      <c r="B149" s="61">
        <v>28</v>
      </c>
      <c r="C149" s="61">
        <v>399</v>
      </c>
      <c r="D149" s="61">
        <v>508</v>
      </c>
      <c r="E149" s="61">
        <v>14.9</v>
      </c>
      <c r="F149" s="61">
        <v>14.9</v>
      </c>
      <c r="G149" s="61">
        <v>184900</v>
      </c>
      <c r="H149" s="61">
        <v>19.100000000000001</v>
      </c>
      <c r="I149" s="61">
        <v>7396</v>
      </c>
      <c r="J149" s="61">
        <v>8874</v>
      </c>
      <c r="K149" s="61">
        <v>303300</v>
      </c>
      <c r="L149" s="61">
        <v>11160</v>
      </c>
      <c r="M149" s="61">
        <v>1.9</v>
      </c>
      <c r="N149" s="61">
        <v>2.5099999999999998</v>
      </c>
    </row>
    <row r="150" spans="1:14" ht="30">
      <c r="A150" s="61" t="s">
        <v>238</v>
      </c>
      <c r="B150" s="61">
        <v>32</v>
      </c>
      <c r="C150" s="61">
        <v>450</v>
      </c>
      <c r="D150" s="61">
        <v>573</v>
      </c>
      <c r="E150" s="61">
        <v>12.6</v>
      </c>
      <c r="F150" s="61">
        <v>12.6</v>
      </c>
      <c r="G150" s="61">
        <v>204000</v>
      </c>
      <c r="H150" s="61">
        <v>18.899999999999999</v>
      </c>
      <c r="I150" s="61">
        <v>8161</v>
      </c>
      <c r="J150" s="61">
        <v>9886</v>
      </c>
      <c r="K150" s="61">
        <v>338900</v>
      </c>
      <c r="L150" s="61">
        <v>12340</v>
      </c>
      <c r="M150" s="61">
        <v>1.89</v>
      </c>
      <c r="N150" s="61">
        <v>2.2200000000000002</v>
      </c>
    </row>
    <row r="151" spans="1:14" ht="30">
      <c r="A151" s="61" t="s">
        <v>238</v>
      </c>
      <c r="B151" s="61">
        <v>36</v>
      </c>
      <c r="C151" s="61">
        <v>498</v>
      </c>
      <c r="D151" s="61">
        <v>635</v>
      </c>
      <c r="E151" s="61">
        <v>10.9</v>
      </c>
      <c r="F151" s="61">
        <v>10.9</v>
      </c>
      <c r="G151" s="61">
        <v>221500</v>
      </c>
      <c r="H151" s="61">
        <v>18.7</v>
      </c>
      <c r="I151" s="61">
        <v>8860</v>
      </c>
      <c r="J151" s="61">
        <v>10840</v>
      </c>
      <c r="K151" s="61">
        <v>372500</v>
      </c>
      <c r="L151" s="61">
        <v>13430</v>
      </c>
      <c r="M151" s="61">
        <v>1.88</v>
      </c>
      <c r="N151" s="61">
        <v>2.0099999999999998</v>
      </c>
    </row>
    <row r="152" spans="1:14" ht="30">
      <c r="A152" s="61" t="s">
        <v>239</v>
      </c>
      <c r="B152" s="61">
        <v>16</v>
      </c>
      <c r="C152" s="61">
        <v>263</v>
      </c>
      <c r="D152" s="61">
        <v>335</v>
      </c>
      <c r="E152" s="61">
        <v>31.4</v>
      </c>
      <c r="F152" s="61">
        <v>31.4</v>
      </c>
      <c r="G152" s="61">
        <v>157700</v>
      </c>
      <c r="H152" s="61">
        <v>21.7</v>
      </c>
      <c r="I152" s="61">
        <v>5734</v>
      </c>
      <c r="J152" s="61">
        <v>6666</v>
      </c>
      <c r="K152" s="61">
        <v>247900</v>
      </c>
      <c r="L152" s="61">
        <v>8613</v>
      </c>
      <c r="M152" s="61">
        <v>2.15</v>
      </c>
      <c r="N152" s="61">
        <v>3.8</v>
      </c>
    </row>
    <row r="153" spans="1:14" ht="30">
      <c r="A153" s="61" t="s">
        <v>239</v>
      </c>
      <c r="B153" s="61">
        <v>19</v>
      </c>
      <c r="C153" s="61">
        <v>309</v>
      </c>
      <c r="D153" s="61">
        <v>394</v>
      </c>
      <c r="E153" s="61">
        <v>25.9</v>
      </c>
      <c r="F153" s="61">
        <v>25.9</v>
      </c>
      <c r="G153" s="61">
        <v>183000</v>
      </c>
      <c r="H153" s="61">
        <v>21.5</v>
      </c>
      <c r="I153" s="61">
        <v>6656</v>
      </c>
      <c r="J153" s="61">
        <v>7787</v>
      </c>
      <c r="K153" s="61">
        <v>290200</v>
      </c>
      <c r="L153" s="61">
        <v>10000</v>
      </c>
      <c r="M153" s="61">
        <v>2.13</v>
      </c>
      <c r="N153" s="61">
        <v>3.23</v>
      </c>
    </row>
    <row r="154" spans="1:14" ht="30">
      <c r="A154" s="61" t="s">
        <v>239</v>
      </c>
      <c r="B154" s="61">
        <v>22</v>
      </c>
      <c r="C154" s="61">
        <v>355</v>
      </c>
      <c r="D154" s="61">
        <v>452</v>
      </c>
      <c r="E154" s="61">
        <v>22</v>
      </c>
      <c r="F154" s="61">
        <v>22</v>
      </c>
      <c r="G154" s="61">
        <v>207100</v>
      </c>
      <c r="H154" s="61">
        <v>21.4</v>
      </c>
      <c r="I154" s="61">
        <v>7532</v>
      </c>
      <c r="J154" s="61">
        <v>8868</v>
      </c>
      <c r="K154" s="61">
        <v>331300</v>
      </c>
      <c r="L154" s="61">
        <v>11330</v>
      </c>
      <c r="M154" s="61">
        <v>2.12</v>
      </c>
      <c r="N154" s="61">
        <v>2.82</v>
      </c>
    </row>
    <row r="155" spans="1:14" ht="30">
      <c r="A155" s="61" t="s">
        <v>239</v>
      </c>
      <c r="B155" s="61">
        <v>25</v>
      </c>
      <c r="C155" s="61">
        <v>399</v>
      </c>
      <c r="D155" s="61">
        <v>509</v>
      </c>
      <c r="E155" s="61">
        <v>19</v>
      </c>
      <c r="F155" s="61">
        <v>19</v>
      </c>
      <c r="G155" s="61">
        <v>230000</v>
      </c>
      <c r="H155" s="61">
        <v>21.3</v>
      </c>
      <c r="I155" s="61">
        <v>8362</v>
      </c>
      <c r="J155" s="61">
        <v>9909</v>
      </c>
      <c r="K155" s="61">
        <v>371000</v>
      </c>
      <c r="L155" s="61">
        <v>12590</v>
      </c>
      <c r="M155" s="61">
        <v>2.11</v>
      </c>
      <c r="N155" s="61">
        <v>2.5</v>
      </c>
    </row>
    <row r="156" spans="1:14" ht="30">
      <c r="A156" s="61" t="s">
        <v>240</v>
      </c>
      <c r="B156" s="61">
        <v>28</v>
      </c>
      <c r="C156" s="61">
        <v>443</v>
      </c>
      <c r="D156" s="61">
        <v>564</v>
      </c>
      <c r="E156" s="61">
        <v>16.600000000000001</v>
      </c>
      <c r="F156" s="61">
        <v>16.600000000000001</v>
      </c>
      <c r="G156" s="61">
        <v>251600</v>
      </c>
      <c r="H156" s="61">
        <v>21.1</v>
      </c>
      <c r="I156" s="61">
        <v>9149</v>
      </c>
      <c r="J156" s="61">
        <v>10910</v>
      </c>
      <c r="K156" s="61">
        <v>409400</v>
      </c>
      <c r="L156" s="61">
        <v>13790</v>
      </c>
      <c r="M156" s="61">
        <v>2.1</v>
      </c>
      <c r="N156" s="61">
        <v>2.2599999999999998</v>
      </c>
    </row>
    <row r="157" spans="1:14" ht="30">
      <c r="A157" s="61" t="s">
        <v>240</v>
      </c>
      <c r="B157" s="61">
        <v>32</v>
      </c>
      <c r="C157" s="61">
        <v>500</v>
      </c>
      <c r="D157" s="61">
        <v>637</v>
      </c>
      <c r="E157" s="61">
        <v>14.2</v>
      </c>
      <c r="F157" s="61">
        <v>14.2</v>
      </c>
      <c r="G157" s="61">
        <v>278600</v>
      </c>
      <c r="H157" s="61">
        <v>20.9</v>
      </c>
      <c r="I157" s="61">
        <v>10130</v>
      </c>
      <c r="J157" s="61">
        <v>12190</v>
      </c>
      <c r="K157" s="61">
        <v>458600</v>
      </c>
      <c r="L157" s="61">
        <v>15300</v>
      </c>
      <c r="M157" s="61">
        <v>2.09</v>
      </c>
      <c r="N157" s="61">
        <v>2</v>
      </c>
    </row>
    <row r="158" spans="1:14" ht="30">
      <c r="A158" s="61" t="s">
        <v>240</v>
      </c>
      <c r="B158" s="61">
        <v>36</v>
      </c>
      <c r="C158" s="61">
        <v>555</v>
      </c>
      <c r="D158" s="61">
        <v>707</v>
      </c>
      <c r="E158" s="61">
        <v>12.3</v>
      </c>
      <c r="F158" s="61">
        <v>12.3</v>
      </c>
      <c r="G158" s="61">
        <v>303500</v>
      </c>
      <c r="H158" s="61">
        <v>20.7</v>
      </c>
      <c r="I158" s="61">
        <v>11040</v>
      </c>
      <c r="J158" s="61">
        <v>13390</v>
      </c>
      <c r="K158" s="61">
        <v>505400</v>
      </c>
      <c r="L158" s="61">
        <v>16700</v>
      </c>
      <c r="M158" s="61">
        <v>2.08</v>
      </c>
      <c r="N158" s="61">
        <v>1.8</v>
      </c>
    </row>
    <row r="159" spans="1:14" ht="30">
      <c r="A159" s="61" t="s">
        <v>240</v>
      </c>
      <c r="B159" s="61">
        <v>40</v>
      </c>
      <c r="C159" s="61">
        <v>608</v>
      </c>
      <c r="D159" s="61">
        <v>775</v>
      </c>
      <c r="E159" s="61">
        <v>10.8</v>
      </c>
      <c r="F159" s="61">
        <v>10.8</v>
      </c>
      <c r="G159" s="61">
        <v>326500</v>
      </c>
      <c r="H159" s="61">
        <v>20.5</v>
      </c>
      <c r="I159" s="61">
        <v>11870</v>
      </c>
      <c r="J159" s="61">
        <v>14540</v>
      </c>
      <c r="K159" s="61">
        <v>549800</v>
      </c>
      <c r="L159" s="61">
        <v>18000</v>
      </c>
      <c r="M159" s="61">
        <v>2.06</v>
      </c>
      <c r="N159" s="61">
        <v>1.64</v>
      </c>
    </row>
    <row r="160" spans="1:14" ht="30">
      <c r="A160" s="61" t="s">
        <v>241</v>
      </c>
      <c r="B160" s="61">
        <v>25</v>
      </c>
      <c r="C160" s="61">
        <v>439</v>
      </c>
      <c r="D160" s="61">
        <v>559</v>
      </c>
      <c r="E160" s="61">
        <v>21</v>
      </c>
      <c r="F160" s="61">
        <v>21</v>
      </c>
      <c r="G160" s="61">
        <v>303400</v>
      </c>
      <c r="H160" s="61">
        <v>23.3</v>
      </c>
      <c r="I160" s="61">
        <v>10110</v>
      </c>
      <c r="J160" s="61">
        <v>11930</v>
      </c>
      <c r="K160" s="61">
        <v>486600</v>
      </c>
      <c r="L160" s="61">
        <v>15220</v>
      </c>
      <c r="M160" s="61">
        <v>2.31</v>
      </c>
      <c r="N160" s="61">
        <v>2.2799999999999998</v>
      </c>
    </row>
    <row r="161" spans="1:14" ht="30">
      <c r="A161" s="61" t="s">
        <v>241</v>
      </c>
      <c r="B161" s="61">
        <v>28</v>
      </c>
      <c r="C161" s="61">
        <v>487</v>
      </c>
      <c r="D161" s="61">
        <v>620</v>
      </c>
      <c r="E161" s="61">
        <v>18.399999999999999</v>
      </c>
      <c r="F161" s="61">
        <v>18.399999999999999</v>
      </c>
      <c r="G161" s="61">
        <v>332700</v>
      </c>
      <c r="H161" s="61">
        <v>23.2</v>
      </c>
      <c r="I161" s="61">
        <v>11090</v>
      </c>
      <c r="J161" s="61">
        <v>13160</v>
      </c>
      <c r="K161" s="61">
        <v>537700</v>
      </c>
      <c r="L161" s="61">
        <v>16700</v>
      </c>
      <c r="M161" s="61">
        <v>2.2999999999999998</v>
      </c>
      <c r="N161" s="61">
        <v>2.0499999999999998</v>
      </c>
    </row>
    <row r="162" spans="1:14" ht="30">
      <c r="A162" s="61" t="s">
        <v>241</v>
      </c>
      <c r="B162" s="61">
        <v>32</v>
      </c>
      <c r="C162" s="61">
        <v>550</v>
      </c>
      <c r="D162" s="61">
        <v>701</v>
      </c>
      <c r="E162" s="61">
        <v>15.8</v>
      </c>
      <c r="F162" s="61">
        <v>15.8</v>
      </c>
      <c r="G162" s="61">
        <v>369400</v>
      </c>
      <c r="H162" s="61">
        <v>23</v>
      </c>
      <c r="I162" s="61">
        <v>12310</v>
      </c>
      <c r="J162" s="61">
        <v>14730</v>
      </c>
      <c r="K162" s="61">
        <v>603400</v>
      </c>
      <c r="L162" s="61">
        <v>18570</v>
      </c>
      <c r="M162" s="61">
        <v>2.29</v>
      </c>
      <c r="N162" s="61">
        <v>1.82</v>
      </c>
    </row>
    <row r="163" spans="1:14" ht="30">
      <c r="A163" s="61" t="s">
        <v>241</v>
      </c>
      <c r="B163" s="61">
        <v>36</v>
      </c>
      <c r="C163" s="61">
        <v>611</v>
      </c>
      <c r="D163" s="61">
        <v>779</v>
      </c>
      <c r="E163" s="61">
        <v>13.7</v>
      </c>
      <c r="F163" s="61">
        <v>13.7</v>
      </c>
      <c r="G163" s="61">
        <v>403700</v>
      </c>
      <c r="H163" s="61">
        <v>22.8</v>
      </c>
      <c r="I163" s="61">
        <v>13460</v>
      </c>
      <c r="J163" s="61">
        <v>16220</v>
      </c>
      <c r="K163" s="61">
        <v>666300</v>
      </c>
      <c r="L163" s="61">
        <v>20330</v>
      </c>
      <c r="M163" s="61">
        <v>2.2799999999999998</v>
      </c>
      <c r="N163" s="61">
        <v>1.64</v>
      </c>
    </row>
    <row r="164" spans="1:14" ht="30">
      <c r="A164" s="61" t="s">
        <v>241</v>
      </c>
      <c r="B164" s="61">
        <v>40</v>
      </c>
      <c r="C164" s="61">
        <v>671</v>
      </c>
      <c r="D164" s="61">
        <v>855</v>
      </c>
      <c r="E164" s="61">
        <v>12</v>
      </c>
      <c r="F164" s="61">
        <v>12</v>
      </c>
      <c r="G164" s="61">
        <v>435500</v>
      </c>
      <c r="H164" s="61">
        <v>22.6</v>
      </c>
      <c r="I164" s="61">
        <v>14520</v>
      </c>
      <c r="J164" s="61">
        <v>17640</v>
      </c>
      <c r="K164" s="61">
        <v>726400</v>
      </c>
      <c r="L164" s="61">
        <v>21970</v>
      </c>
      <c r="M164" s="61">
        <v>2.2599999999999998</v>
      </c>
      <c r="N164" s="61">
        <v>1.49</v>
      </c>
    </row>
    <row r="165" spans="1:14" ht="30">
      <c r="A165" s="61" t="s">
        <v>242</v>
      </c>
      <c r="B165" s="61">
        <v>25</v>
      </c>
      <c r="C165" s="61">
        <v>517</v>
      </c>
      <c r="D165" s="61">
        <v>659</v>
      </c>
      <c r="E165" s="61">
        <v>25</v>
      </c>
      <c r="F165" s="61">
        <v>25</v>
      </c>
      <c r="G165" s="61">
        <v>494100</v>
      </c>
      <c r="H165" s="61">
        <v>27.4</v>
      </c>
      <c r="I165" s="61">
        <v>14120</v>
      </c>
      <c r="J165" s="61">
        <v>16540</v>
      </c>
      <c r="K165" s="61">
        <v>784900</v>
      </c>
      <c r="L165" s="61">
        <v>21220</v>
      </c>
      <c r="M165" s="61">
        <v>2.71</v>
      </c>
      <c r="N165" s="61">
        <v>1.93</v>
      </c>
    </row>
    <row r="166" spans="1:14" ht="30">
      <c r="A166" s="61" t="s">
        <v>242</v>
      </c>
      <c r="B166" s="61">
        <v>28</v>
      </c>
      <c r="C166" s="61">
        <v>575</v>
      </c>
      <c r="D166" s="61">
        <v>732</v>
      </c>
      <c r="E166" s="61">
        <v>22</v>
      </c>
      <c r="F166" s="61">
        <v>22</v>
      </c>
      <c r="G166" s="61">
        <v>543500</v>
      </c>
      <c r="H166" s="61">
        <v>27.2</v>
      </c>
      <c r="I166" s="61">
        <v>15530</v>
      </c>
      <c r="J166" s="61">
        <v>18280</v>
      </c>
      <c r="K166" s="61">
        <v>869200</v>
      </c>
      <c r="L166" s="61">
        <v>23360</v>
      </c>
      <c r="M166" s="61">
        <v>2.7</v>
      </c>
      <c r="N166" s="61">
        <v>1.74</v>
      </c>
    </row>
    <row r="167" spans="1:14" ht="30">
      <c r="A167" s="61" t="s">
        <v>242</v>
      </c>
      <c r="B167" s="61">
        <v>32</v>
      </c>
      <c r="C167" s="61">
        <v>651</v>
      </c>
      <c r="D167" s="61">
        <v>829</v>
      </c>
      <c r="E167" s="61">
        <v>18.899999999999999</v>
      </c>
      <c r="F167" s="61">
        <v>18.899999999999999</v>
      </c>
      <c r="G167" s="61">
        <v>606200</v>
      </c>
      <c r="H167" s="61">
        <v>27</v>
      </c>
      <c r="I167" s="61">
        <v>17320</v>
      </c>
      <c r="J167" s="61">
        <v>20530</v>
      </c>
      <c r="K167" s="61">
        <v>978300</v>
      </c>
      <c r="L167" s="61">
        <v>26080</v>
      </c>
      <c r="M167" s="61">
        <v>2.69</v>
      </c>
      <c r="N167" s="61">
        <v>1.54</v>
      </c>
    </row>
    <row r="168" spans="1:14" ht="30">
      <c r="A168" s="61" t="s">
        <v>242</v>
      </c>
      <c r="B168" s="61">
        <v>36</v>
      </c>
      <c r="C168" s="61">
        <v>724</v>
      </c>
      <c r="D168" s="61">
        <v>923</v>
      </c>
      <c r="E168" s="61">
        <v>16.399999999999999</v>
      </c>
      <c r="F168" s="61">
        <v>16.399999999999999</v>
      </c>
      <c r="G168" s="61">
        <v>665400</v>
      </c>
      <c r="H168" s="61">
        <v>26.9</v>
      </c>
      <c r="I168" s="61">
        <v>19010</v>
      </c>
      <c r="J168" s="61">
        <v>22690</v>
      </c>
      <c r="K168" s="61">
        <v>1083700</v>
      </c>
      <c r="L168" s="61">
        <v>28660</v>
      </c>
      <c r="M168" s="61">
        <v>2.68</v>
      </c>
      <c r="N168" s="61">
        <v>1.38</v>
      </c>
    </row>
    <row r="169" spans="1:14" ht="30">
      <c r="A169" s="61" t="s">
        <v>242</v>
      </c>
      <c r="B169" s="61">
        <v>40</v>
      </c>
      <c r="C169" s="61">
        <v>797</v>
      </c>
      <c r="D169" s="61">
        <v>1015</v>
      </c>
      <c r="E169" s="61">
        <v>14.5</v>
      </c>
      <c r="F169" s="61">
        <v>14.5</v>
      </c>
      <c r="G169" s="61">
        <v>721200</v>
      </c>
      <c r="H169" s="61">
        <v>26.7</v>
      </c>
      <c r="I169" s="61">
        <v>20610</v>
      </c>
      <c r="J169" s="61">
        <v>24760</v>
      </c>
      <c r="K169" s="61">
        <v>1185200</v>
      </c>
      <c r="L169" s="61">
        <v>31110</v>
      </c>
      <c r="M169" s="61">
        <v>2.66</v>
      </c>
      <c r="N169" s="61">
        <v>1.26</v>
      </c>
    </row>
  </sheetData>
  <mergeCells count="11">
    <mergeCell ref="A4:A5"/>
    <mergeCell ref="B4:B5"/>
    <mergeCell ref="E4:F4"/>
    <mergeCell ref="A131:N131"/>
    <mergeCell ref="A1:N1"/>
    <mergeCell ref="A2:N2"/>
    <mergeCell ref="A3:B3"/>
    <mergeCell ref="E3:F3"/>
    <mergeCell ref="I3:I5"/>
    <mergeCell ref="J3:J5"/>
    <mergeCell ref="K3:L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Fig 2.5.14</vt:lpstr>
      <vt:lpstr>Working</vt:lpstr>
      <vt:lpstr>UB</vt:lpstr>
      <vt:lpstr>UC</vt:lpstr>
      <vt:lpstr>SHS</vt:lpstr>
      <vt:lpstr>Excel_BuiltIn_Print_Area_1</vt:lpstr>
      <vt:lpstr>'Fig 2.5.14'!Print_Area</vt:lpstr>
      <vt:lpstr>Working!Print_Area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Morrison</dc:creator>
  <cp:lastModifiedBy>Hugh</cp:lastModifiedBy>
  <cp:lastPrinted>2014-12-16T17:38:46Z</cp:lastPrinted>
  <dcterms:created xsi:type="dcterms:W3CDTF">2010-02-08T16:32:53Z</dcterms:created>
  <dcterms:modified xsi:type="dcterms:W3CDTF">2017-04-13T12:39:57Z</dcterms:modified>
</cp:coreProperties>
</file>