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Shared\X General Library\structural engineering books\Design Spreadsheets\"/>
    </mc:Choice>
  </mc:AlternateContent>
  <bookViews>
    <workbookView xWindow="2520" yWindow="105" windowWidth="9345" windowHeight="7320" tabRatio="601"/>
  </bookViews>
  <sheets>
    <sheet name="Sheet1" sheetId="1" r:id="rId1"/>
  </sheets>
  <definedNames>
    <definedName name="a">Sheet1!#REF!</definedName>
    <definedName name="Asv">Sheet1!#REF!</definedName>
    <definedName name="b">Sheet1!#REF!</definedName>
    <definedName name="be">Sheet1!#REF!</definedName>
    <definedName name="beam_centres">Sheet1!#REF!</definedName>
    <definedName name="const_BM">Sheet1!#REF!</definedName>
    <definedName name="const_load">Sheet1!#REF!</definedName>
    <definedName name="d">Sheet1!#REF!</definedName>
    <definedName name="dead_load">Sheet1!#REF!</definedName>
    <definedName name="deadplus">Sheet1!#REF!</definedName>
    <definedName name="deflection">Sheet1!#REF!</definedName>
    <definedName name="design_load">Sheet1!#REF!</definedName>
    <definedName name="dp">Sheet1!#REF!</definedName>
    <definedName name="ds">Sheet1!#REF!</definedName>
    <definedName name="fcu">Sheet1!#REF!</definedName>
    <definedName name="fy">Sheet1!#REF!</definedName>
    <definedName name="I">Sheet1!#REF!</definedName>
    <definedName name="Icomp">Sheet1!#REF!</definedName>
    <definedName name="imp_load">Sheet1!#REF!</definedName>
    <definedName name="Imposed_load">Sheet1!#REF!</definedName>
    <definedName name="m">Sheet1!#REF!</definedName>
    <definedName name="mod_conc">Sheet1!#REF!</definedName>
    <definedName name="mod_steel">Sheet1!#REF!</definedName>
    <definedName name="Ms">Sheet1!#REF!</definedName>
    <definedName name="NA">Sheet1!#REF!</definedName>
    <definedName name="no.per_trough">Sheet1!#REF!</definedName>
    <definedName name="_xlnm.Print_Area" localSheetId="0">Sheet1!$A$1:$J$49</definedName>
    <definedName name="r_c">Sheet1!#REF!</definedName>
    <definedName name="Rf">Sheet1!#REF!</definedName>
    <definedName name="rg">Sheet1!#REF!</definedName>
    <definedName name="Rq">Sheet1!#REF!</definedName>
    <definedName name="Rs">Sheet1!#REF!</definedName>
    <definedName name="Rw">Sheet1!#REF!</definedName>
    <definedName name="s">Sheet1!#REF!</definedName>
    <definedName name="serv_load">Sheet1!#REF!</definedName>
    <definedName name="serv_mom">Sheet1!#REF!</definedName>
    <definedName name="shear_strength">Sheet1!#REF!</definedName>
    <definedName name="sheett">Sheet1!#REF!</definedName>
    <definedName name="slab_weight">Sheet1!#REF!</definedName>
    <definedName name="spacing">Sheet1!#REF!</definedName>
    <definedName name="span">Sheet1!#REF!</definedName>
    <definedName name="steel_weight">Sheet1!#REF!</definedName>
    <definedName name="tf">Sheet1!#REF!</definedName>
    <definedName name="tw">Sheet1!#REF!</definedName>
    <definedName name="ult_load">Sheet1!#REF!</definedName>
    <definedName name="VC">Sheet1!#REF!</definedName>
    <definedName name="VP">Sheet1!#REF!</definedName>
    <definedName name="z">Sheet1!#REF!</definedName>
  </definedNames>
  <calcPr calcId="152511"/>
</workbook>
</file>

<file path=xl/calcChain.xml><?xml version="1.0" encoding="utf-8"?>
<calcChain xmlns="http://schemas.openxmlformats.org/spreadsheetml/2006/main">
  <c r="A8" i="1" l="1"/>
  <c r="C8" i="1"/>
  <c r="M13" i="1" s="1"/>
  <c r="M19" i="1" s="1"/>
  <c r="L14" i="1"/>
  <c r="K14" i="1"/>
  <c r="K15" i="1"/>
  <c r="L15" i="1"/>
  <c r="L16" i="1" s="1"/>
  <c r="M14" i="1"/>
  <c r="N14" i="1"/>
  <c r="N15" i="1"/>
  <c r="N16" i="1" s="1"/>
  <c r="N20" i="1" s="1"/>
  <c r="M18" i="1"/>
  <c r="K16" i="1"/>
  <c r="L13" i="1" l="1"/>
  <c r="L19" i="1" s="1"/>
  <c r="N13" i="1"/>
  <c r="M15" i="1"/>
  <c r="M16" i="1" s="1"/>
  <c r="M17" i="1" l="1"/>
  <c r="M20" i="1" s="1"/>
  <c r="L17" i="1"/>
  <c r="L20" i="1" s="1"/>
  <c r="E27" i="1" l="1"/>
  <c r="E33" i="1" s="1"/>
  <c r="E20" i="1"/>
  <c r="E25" i="1"/>
  <c r="D15" i="1"/>
  <c r="E24" i="1"/>
  <c r="E31" i="1" s="1"/>
  <c r="D16" i="1"/>
  <c r="E26" i="1"/>
  <c r="E18" i="1"/>
  <c r="E22" i="1"/>
  <c r="E32" i="1" l="1"/>
</calcChain>
</file>

<file path=xl/comments1.xml><?xml version="1.0" encoding="utf-8"?>
<comments xmlns="http://schemas.openxmlformats.org/spreadsheetml/2006/main">
  <authors>
    <author>Hugh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Hugh:</t>
        </r>
        <r>
          <rPr>
            <sz val="9"/>
            <color indexed="81"/>
            <rFont val="Tahoma"/>
            <family val="2"/>
          </rPr>
          <t xml:space="preserve">
Contriutary width
i.e. width of floor/roof etc acting. 1000mm unity.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Hugh:</t>
        </r>
        <r>
          <rPr>
            <sz val="9"/>
            <color indexed="81"/>
            <rFont val="Tahoma"/>
            <family val="2"/>
          </rPr>
          <t xml:space="preserve">
Area Load kN/m2</t>
        </r>
      </text>
    </comment>
  </commentList>
</comments>
</file>

<file path=xl/sharedStrings.xml><?xml version="1.0" encoding="utf-8"?>
<sst xmlns="http://schemas.openxmlformats.org/spreadsheetml/2006/main" count="56" uniqueCount="40">
  <si>
    <t>Span 1</t>
  </si>
  <si>
    <t>Span 2</t>
  </si>
  <si>
    <t>Span (mm)</t>
  </si>
  <si>
    <t>I/l</t>
  </si>
  <si>
    <t>Mab</t>
  </si>
  <si>
    <t>Mba</t>
  </si>
  <si>
    <t>Mbc</t>
  </si>
  <si>
    <t>Mcb</t>
  </si>
  <si>
    <t>Max BM @ Support 2</t>
  </si>
  <si>
    <t>kNm</t>
  </si>
  <si>
    <t>Max Shear @ Support 1</t>
  </si>
  <si>
    <t>Max shear @ Support 2 (LHS)</t>
  </si>
  <si>
    <t>Max Shear @ Support 2 (RHS)</t>
  </si>
  <si>
    <t>Max shear @ Support 3 (LHS)</t>
  </si>
  <si>
    <t>kN</t>
  </si>
  <si>
    <t>Max Reaction at support 1</t>
  </si>
  <si>
    <t>Max Reaction at support 2</t>
  </si>
  <si>
    <t>Max Reaction at support 3</t>
  </si>
  <si>
    <t>+ve hogging</t>
  </si>
  <si>
    <t>-ve sagging</t>
  </si>
  <si>
    <t>Input</t>
  </si>
  <si>
    <t>………</t>
  </si>
  <si>
    <t>Cont. Width(mm)</t>
  </si>
  <si>
    <t xml:space="preserve">Moment distribution tables </t>
  </si>
  <si>
    <t>for basic load cases (for information)</t>
  </si>
  <si>
    <t>mm</t>
  </si>
  <si>
    <t>Span 1 dead deflection:</t>
  </si>
  <si>
    <t>Span 2 dead deflection:</t>
  </si>
  <si>
    <t>E material:</t>
  </si>
  <si>
    <t>Mpa</t>
  </si>
  <si>
    <r>
      <t>I cm</t>
    </r>
    <r>
      <rPr>
        <vertAlign val="superscript"/>
        <sz val="14"/>
        <rFont val="Corbel"/>
        <family val="2"/>
      </rPr>
      <t>4</t>
    </r>
  </si>
  <si>
    <t xml:space="preserve"> Load (kN/m)</t>
  </si>
  <si>
    <t>1.0 Load All Spans</t>
  </si>
  <si>
    <t>*Max BM @ Midspan Span LHS</t>
  </si>
  <si>
    <t>*Max BM @ Midspan Span RHS</t>
  </si>
  <si>
    <t>* Note: The derivation of midspan moment is an approximation</t>
  </si>
  <si>
    <t xml:space="preserve">Subtraction of simply supported moment on the span from half the mid-support moment </t>
  </si>
  <si>
    <t>For a more accurate analysis the shear diagram may be used.</t>
  </si>
  <si>
    <t>Hardy Cross Method</t>
  </si>
  <si>
    <t>Figure 2.4.3 2 Span Continuous BeamUnequal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</si>
</sst>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"/>
    </font>
    <font>
      <sz val="10"/>
      <name val="Helvetica 55 Roman"/>
      <family val="2"/>
    </font>
    <font>
      <sz val="10"/>
      <color indexed="14"/>
      <name val="Helvetica 55 Roman"/>
      <family val="2"/>
    </font>
    <font>
      <b/>
      <i/>
      <sz val="14"/>
      <name val="Corbel"/>
      <family val="2"/>
    </font>
    <font>
      <sz val="14"/>
      <name val="Corbel"/>
      <family val="2"/>
    </font>
    <font>
      <sz val="14"/>
      <color indexed="14"/>
      <name val="Corbel"/>
      <family val="2"/>
    </font>
    <font>
      <b/>
      <u/>
      <sz val="14"/>
      <name val="Corbel"/>
      <family val="2"/>
    </font>
    <font>
      <b/>
      <sz val="14"/>
      <name val="Corbel"/>
      <family val="2"/>
    </font>
    <font>
      <b/>
      <sz val="14"/>
      <color indexed="10"/>
      <name val="Corbel"/>
      <family val="2"/>
    </font>
    <font>
      <sz val="14"/>
      <color indexed="10"/>
      <name val="Corbe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orbel"/>
      <family val="2"/>
    </font>
    <font>
      <vertAlign val="superscript"/>
      <sz val="14"/>
      <name val="Corbel"/>
      <family val="2"/>
    </font>
    <font>
      <i/>
      <sz val="14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0" xfId="0" applyBorder="1"/>
    <xf numFmtId="164" fontId="1" fillId="0" borderId="0" xfId="0" applyNumberFormat="1" applyFont="1" applyBorder="1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Border="1" applyProtection="1"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/>
    <xf numFmtId="0" fontId="4" fillId="0" borderId="3" xfId="0" quotePrefix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4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0" xfId="0" applyFont="1" applyBorder="1" applyProtection="1"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Protection="1"/>
    <xf numFmtId="0" fontId="7" fillId="2" borderId="6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>
      <protection locked="0"/>
    </xf>
    <xf numFmtId="0" fontId="7" fillId="2" borderId="7" xfId="0" applyFont="1" applyFill="1" applyBorder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8" xfId="0" applyFont="1" applyFill="1" applyBorder="1" applyProtection="1"/>
    <xf numFmtId="0" fontId="7" fillId="2" borderId="9" xfId="0" applyFont="1" applyFill="1" applyBorder="1" applyProtection="1"/>
    <xf numFmtId="0" fontId="7" fillId="2" borderId="10" xfId="0" applyFont="1" applyFill="1" applyBorder="1" applyProtection="1"/>
    <xf numFmtId="0" fontId="7" fillId="2" borderId="11" xfId="0" applyFont="1" applyFill="1" applyBorder="1" applyProtection="1"/>
    <xf numFmtId="0" fontId="7" fillId="2" borderId="12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4" fillId="0" borderId="0" xfId="0" applyFont="1" applyFill="1" applyBorder="1" applyProtection="1"/>
    <xf numFmtId="2" fontId="4" fillId="0" borderId="0" xfId="0" applyNumberFormat="1" applyFont="1" applyFill="1" applyBorder="1" applyProtection="1"/>
    <xf numFmtId="0" fontId="4" fillId="0" borderId="0" xfId="0" applyFont="1" applyFill="1" applyBorder="1" applyProtection="1">
      <protection locked="0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Protection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Protection="1"/>
    <xf numFmtId="0" fontId="4" fillId="0" borderId="0" xfId="0" quotePrefix="1" applyFont="1" applyBorder="1" applyProtection="1">
      <protection locked="0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 applyProtection="1">
      <alignment horizontal="left"/>
    </xf>
    <xf numFmtId="0" fontId="4" fillId="5" borderId="14" xfId="0" applyFont="1" applyFill="1" applyBorder="1" applyProtection="1"/>
    <xf numFmtId="2" fontId="4" fillId="5" borderId="15" xfId="0" applyNumberFormat="1" applyFont="1" applyFill="1" applyBorder="1" applyProtection="1"/>
    <xf numFmtId="2" fontId="4" fillId="5" borderId="2" xfId="0" applyNumberFormat="1" applyFont="1" applyFill="1" applyBorder="1" applyProtection="1"/>
    <xf numFmtId="2" fontId="4" fillId="5" borderId="1" xfId="0" applyNumberFormat="1" applyFont="1" applyFill="1" applyBorder="1" applyProtection="1"/>
    <xf numFmtId="2" fontId="4" fillId="5" borderId="16" xfId="0" applyNumberFormat="1" applyFont="1" applyFill="1" applyBorder="1" applyProtection="1"/>
    <xf numFmtId="0" fontId="4" fillId="5" borderId="17" xfId="0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0" fontId="4" fillId="0" borderId="0" xfId="0" applyFont="1" applyBorder="1"/>
    <xf numFmtId="164" fontId="7" fillId="0" borderId="0" xfId="0" applyNumberFormat="1" applyFont="1" applyFill="1" applyBorder="1" applyProtection="1"/>
    <xf numFmtId="1" fontId="4" fillId="0" borderId="0" xfId="0" applyNumberFormat="1" applyFont="1" applyBorder="1"/>
    <xf numFmtId="164" fontId="4" fillId="5" borderId="18" xfId="0" applyNumberFormat="1" applyFont="1" applyFill="1" applyBorder="1" applyProtection="1">
      <protection locked="0"/>
    </xf>
    <xf numFmtId="164" fontId="4" fillId="5" borderId="1" xfId="0" applyNumberFormat="1" applyFont="1" applyFill="1" applyBorder="1" applyProtection="1">
      <protection locked="0"/>
    </xf>
    <xf numFmtId="164" fontId="4" fillId="5" borderId="16" xfId="0" applyNumberFormat="1" applyFont="1" applyFill="1" applyBorder="1" applyProtection="1">
      <protection locked="0"/>
    </xf>
    <xf numFmtId="164" fontId="4" fillId="5" borderId="17" xfId="0" applyNumberFormat="1" applyFont="1" applyFill="1" applyBorder="1" applyProtection="1">
      <protection locked="0"/>
    </xf>
    <xf numFmtId="164" fontId="4" fillId="5" borderId="14" xfId="0" applyNumberFormat="1" applyFont="1" applyFill="1" applyBorder="1" applyProtection="1"/>
    <xf numFmtId="164" fontId="4" fillId="5" borderId="15" xfId="0" applyNumberFormat="1" applyFont="1" applyFill="1" applyBorder="1" applyProtection="1"/>
    <xf numFmtId="164" fontId="4" fillId="5" borderId="16" xfId="0" applyNumberFormat="1" applyFont="1" applyFill="1" applyBorder="1" applyProtection="1"/>
    <xf numFmtId="164" fontId="4" fillId="5" borderId="17" xfId="0" applyNumberFormat="1" applyFont="1" applyFill="1" applyBorder="1" applyProtection="1"/>
    <xf numFmtId="164" fontId="4" fillId="5" borderId="1" xfId="0" applyNumberFormat="1" applyFont="1" applyFill="1" applyBorder="1" applyAlignment="1" applyProtection="1">
      <protection locked="0"/>
    </xf>
    <xf numFmtId="164" fontId="4" fillId="5" borderId="16" xfId="0" applyNumberFormat="1" applyFont="1" applyFill="1" applyBorder="1" applyAlignment="1" applyProtection="1">
      <alignment horizontal="left"/>
      <protection locked="0"/>
    </xf>
    <xf numFmtId="164" fontId="4" fillId="5" borderId="17" xfId="0" applyNumberFormat="1" applyFont="1" applyFill="1" applyBorder="1" applyAlignment="1" applyProtection="1">
      <protection locked="0"/>
    </xf>
    <xf numFmtId="164" fontId="4" fillId="5" borderId="1" xfId="0" applyNumberFormat="1" applyFont="1" applyFill="1" applyBorder="1" applyProtection="1"/>
    <xf numFmtId="0" fontId="4" fillId="5" borderId="19" xfId="0" applyFont="1" applyFill="1" applyBorder="1" applyProtection="1"/>
    <xf numFmtId="164" fontId="4" fillId="5" borderId="22" xfId="0" applyNumberFormat="1" applyFont="1" applyFill="1" applyBorder="1" applyAlignment="1" applyProtection="1">
      <protection locked="0"/>
    </xf>
    <xf numFmtId="164" fontId="4" fillId="5" borderId="23" xfId="0" applyNumberFormat="1" applyFont="1" applyFill="1" applyBorder="1" applyAlignment="1" applyProtection="1">
      <alignment horizontal="left"/>
      <protection locked="0"/>
    </xf>
    <xf numFmtId="0" fontId="4" fillId="5" borderId="24" xfId="0" applyFont="1" applyFill="1" applyBorder="1" applyProtection="1">
      <protection locked="0"/>
    </xf>
    <xf numFmtId="0" fontId="4" fillId="5" borderId="25" xfId="0" applyFont="1" applyFill="1" applyBorder="1" applyProtection="1"/>
    <xf numFmtId="164" fontId="4" fillId="5" borderId="26" xfId="0" applyNumberFormat="1" applyFont="1" applyFill="1" applyBorder="1" applyProtection="1"/>
    <xf numFmtId="164" fontId="4" fillId="5" borderId="27" xfId="0" applyNumberFormat="1" applyFont="1" applyFill="1" applyBorder="1" applyProtection="1"/>
    <xf numFmtId="164" fontId="4" fillId="5" borderId="28" xfId="0" applyNumberFormat="1" applyFont="1" applyFill="1" applyBorder="1" applyProtection="1"/>
    <xf numFmtId="164" fontId="4" fillId="5" borderId="29" xfId="0" applyNumberFormat="1" applyFont="1" applyFill="1" applyBorder="1" applyProtection="1"/>
    <xf numFmtId="0" fontId="4" fillId="5" borderId="30" xfId="0" applyFont="1" applyFill="1" applyBorder="1" applyProtection="1">
      <protection locked="0"/>
    </xf>
    <xf numFmtId="0" fontId="5" fillId="0" borderId="0" xfId="0" applyFont="1" applyProtection="1"/>
    <xf numFmtId="164" fontId="4" fillId="5" borderId="2" xfId="0" applyNumberFormat="1" applyFont="1" applyFill="1" applyBorder="1" applyAlignment="1" applyProtection="1">
      <alignment horizontal="left"/>
      <protection locked="0"/>
    </xf>
    <xf numFmtId="164" fontId="4" fillId="5" borderId="2" xfId="0" applyNumberFormat="1" applyFont="1" applyFill="1" applyBorder="1" applyProtection="1"/>
    <xf numFmtId="164" fontId="4" fillId="5" borderId="20" xfId="0" applyNumberFormat="1" applyFont="1" applyFill="1" applyBorder="1" applyProtection="1"/>
    <xf numFmtId="164" fontId="4" fillId="5" borderId="2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1" fontId="7" fillId="3" borderId="31" xfId="0" applyNumberFormat="1" applyFont="1" applyFill="1" applyBorder="1" applyProtection="1">
      <protection locked="0"/>
    </xf>
    <xf numFmtId="1" fontId="7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12" fillId="0" borderId="0" xfId="0" applyFont="1"/>
    <xf numFmtId="11" fontId="4" fillId="4" borderId="4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/>
    <xf numFmtId="0" fontId="14" fillId="6" borderId="0" xfId="0" applyFont="1" applyFill="1" applyProtection="1"/>
    <xf numFmtId="1" fontId="14" fillId="6" borderId="0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 applyAlignment="1" applyProtection="1">
      <alignment horizontal="left"/>
      <protection locked="0"/>
    </xf>
    <xf numFmtId="0" fontId="7" fillId="2" borderId="33" xfId="0" applyFont="1" applyFill="1" applyBorder="1" applyAlignment="1" applyProtection="1">
      <protection locked="0"/>
    </xf>
    <xf numFmtId="0" fontId="7" fillId="2" borderId="35" xfId="0" applyFont="1" applyFill="1" applyBorder="1" applyProtection="1">
      <protection locked="0"/>
    </xf>
    <xf numFmtId="11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2" fontId="4" fillId="0" borderId="39" xfId="0" applyNumberFormat="1" applyFont="1" applyBorder="1" applyAlignment="1" applyProtection="1">
      <alignment horizontal="center"/>
      <protection locked="0"/>
    </xf>
    <xf numFmtId="0" fontId="4" fillId="4" borderId="40" xfId="0" applyFont="1" applyFill="1" applyBorder="1" applyAlignment="1" applyProtection="1">
      <alignment horizont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6" fillId="2" borderId="38" xfId="0" applyFont="1" applyFill="1" applyBorder="1"/>
    <xf numFmtId="0" fontId="4" fillId="2" borderId="42" xfId="0" applyFont="1" applyFill="1" applyBorder="1"/>
    <xf numFmtId="0" fontId="4" fillId="2" borderId="40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protection locked="0"/>
    </xf>
    <xf numFmtId="0" fontId="4" fillId="2" borderId="4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sp macro="" textlink="">
      <xdr:nvSpPr>
        <xdr:cNvPr id="1039" name="Text 149"/>
        <xdr:cNvSpPr txBox="1">
          <a:spLocks noChangeArrowheads="1"/>
        </xdr:cNvSpPr>
      </xdr:nvSpPr>
      <xdr:spPr bwMode="auto">
        <a:xfrm>
          <a:off x="3977640" y="668274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264861</xdr:colOff>
      <xdr:row>23</xdr:row>
      <xdr:rowOff>0</xdr:rowOff>
    </xdr:to>
    <xdr:sp macro="" textlink="">
      <xdr:nvSpPr>
        <xdr:cNvPr id="1040" name="Text 150"/>
        <xdr:cNvSpPr txBox="1">
          <a:spLocks noChangeArrowheads="1"/>
        </xdr:cNvSpPr>
      </xdr:nvSpPr>
      <xdr:spPr bwMode="auto">
        <a:xfrm>
          <a:off x="1325880" y="6682740"/>
          <a:ext cx="2743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sp macro="" textlink="">
      <xdr:nvSpPr>
        <xdr:cNvPr id="1045" name="Text 149"/>
        <xdr:cNvSpPr txBox="1">
          <a:spLocks noChangeArrowheads="1"/>
        </xdr:cNvSpPr>
      </xdr:nvSpPr>
      <xdr:spPr bwMode="auto">
        <a:xfrm>
          <a:off x="3977640" y="668274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257175</xdr:colOff>
      <xdr:row>23</xdr:row>
      <xdr:rowOff>0</xdr:rowOff>
    </xdr:to>
    <xdr:sp macro="" textlink="">
      <xdr:nvSpPr>
        <xdr:cNvPr id="1046" name="Text 150"/>
        <xdr:cNvSpPr txBox="1">
          <a:spLocks noChangeArrowheads="1"/>
        </xdr:cNvSpPr>
      </xdr:nvSpPr>
      <xdr:spPr bwMode="auto">
        <a:xfrm>
          <a:off x="1325880" y="668274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sp macro="" textlink="">
      <xdr:nvSpPr>
        <xdr:cNvPr id="1105" name="Text 149"/>
        <xdr:cNvSpPr txBox="1">
          <a:spLocks noChangeArrowheads="1"/>
        </xdr:cNvSpPr>
      </xdr:nvSpPr>
      <xdr:spPr bwMode="auto">
        <a:xfrm>
          <a:off x="3977640" y="668274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257175</xdr:colOff>
      <xdr:row>23</xdr:row>
      <xdr:rowOff>0</xdr:rowOff>
    </xdr:to>
    <xdr:sp macro="" textlink="">
      <xdr:nvSpPr>
        <xdr:cNvPr id="1106" name="Text 150"/>
        <xdr:cNvSpPr txBox="1">
          <a:spLocks noChangeArrowheads="1"/>
        </xdr:cNvSpPr>
      </xdr:nvSpPr>
      <xdr:spPr bwMode="auto">
        <a:xfrm>
          <a:off x="1325880" y="668274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371475</xdr:colOff>
      <xdr:row>69</xdr:row>
      <xdr:rowOff>0</xdr:rowOff>
    </xdr:to>
    <xdr:sp macro="" textlink="">
      <xdr:nvSpPr>
        <xdr:cNvPr id="1114" name="Text 149"/>
        <xdr:cNvSpPr txBox="1">
          <a:spLocks noChangeArrowheads="1"/>
        </xdr:cNvSpPr>
      </xdr:nvSpPr>
      <xdr:spPr bwMode="auto">
        <a:xfrm>
          <a:off x="3977640" y="2151888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257175</xdr:colOff>
      <xdr:row>59</xdr:row>
      <xdr:rowOff>0</xdr:rowOff>
    </xdr:to>
    <xdr:sp macro="" textlink="">
      <xdr:nvSpPr>
        <xdr:cNvPr id="1115" name="Text 150"/>
        <xdr:cNvSpPr txBox="1">
          <a:spLocks noChangeArrowheads="1"/>
        </xdr:cNvSpPr>
      </xdr:nvSpPr>
      <xdr:spPr bwMode="auto">
        <a:xfrm>
          <a:off x="1325880" y="1801368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371475</xdr:colOff>
      <xdr:row>118</xdr:row>
      <xdr:rowOff>0</xdr:rowOff>
    </xdr:to>
    <xdr:sp macro="" textlink="">
      <xdr:nvSpPr>
        <xdr:cNvPr id="1123" name="Text 149"/>
        <xdr:cNvSpPr txBox="1">
          <a:spLocks noChangeArrowheads="1"/>
        </xdr:cNvSpPr>
      </xdr:nvSpPr>
      <xdr:spPr bwMode="auto">
        <a:xfrm>
          <a:off x="3977640" y="3869436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257175</xdr:colOff>
      <xdr:row>108</xdr:row>
      <xdr:rowOff>0</xdr:rowOff>
    </xdr:to>
    <xdr:sp macro="" textlink="">
      <xdr:nvSpPr>
        <xdr:cNvPr id="1124" name="Text 150"/>
        <xdr:cNvSpPr txBox="1">
          <a:spLocks noChangeArrowheads="1"/>
        </xdr:cNvSpPr>
      </xdr:nvSpPr>
      <xdr:spPr bwMode="auto">
        <a:xfrm>
          <a:off x="1325880" y="3518916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264861</xdr:colOff>
      <xdr:row>27</xdr:row>
      <xdr:rowOff>0</xdr:rowOff>
    </xdr:to>
    <xdr:sp macro="" textlink="">
      <xdr:nvSpPr>
        <xdr:cNvPr id="1127" name="Text 150"/>
        <xdr:cNvSpPr txBox="1">
          <a:spLocks noChangeArrowheads="1"/>
        </xdr:cNvSpPr>
      </xdr:nvSpPr>
      <xdr:spPr bwMode="auto">
        <a:xfrm>
          <a:off x="1325880" y="7688580"/>
          <a:ext cx="27432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257175</xdr:colOff>
      <xdr:row>27</xdr:row>
      <xdr:rowOff>0</xdr:rowOff>
    </xdr:to>
    <xdr:sp macro="" textlink="">
      <xdr:nvSpPr>
        <xdr:cNvPr id="1128" name="Text 150"/>
        <xdr:cNvSpPr txBox="1">
          <a:spLocks noChangeArrowheads="1"/>
        </xdr:cNvSpPr>
      </xdr:nvSpPr>
      <xdr:spPr bwMode="auto">
        <a:xfrm>
          <a:off x="1325880" y="768858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257175</xdr:colOff>
      <xdr:row>27</xdr:row>
      <xdr:rowOff>0</xdr:rowOff>
    </xdr:to>
    <xdr:sp macro="" textlink="">
      <xdr:nvSpPr>
        <xdr:cNvPr id="1129" name="Text 150"/>
        <xdr:cNvSpPr txBox="1">
          <a:spLocks noChangeArrowheads="1"/>
        </xdr:cNvSpPr>
      </xdr:nvSpPr>
      <xdr:spPr bwMode="auto">
        <a:xfrm>
          <a:off x="1325880" y="768858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266700</xdr:colOff>
      <xdr:row>17</xdr:row>
      <xdr:rowOff>0</xdr:rowOff>
    </xdr:to>
    <xdr:sp macro="" textlink="">
      <xdr:nvSpPr>
        <xdr:cNvPr id="1148" name="Text 150"/>
        <xdr:cNvSpPr txBox="1">
          <a:spLocks noChangeArrowheads="1"/>
        </xdr:cNvSpPr>
      </xdr:nvSpPr>
      <xdr:spPr bwMode="auto">
        <a:xfrm>
          <a:off x="8206740" y="1450848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249827</xdr:colOff>
      <xdr:row>17</xdr:row>
      <xdr:rowOff>0</xdr:rowOff>
    </xdr:to>
    <xdr:sp macro="" textlink="">
      <xdr:nvSpPr>
        <xdr:cNvPr id="1149" name="Text 150"/>
        <xdr:cNvSpPr txBox="1">
          <a:spLocks noChangeArrowheads="1"/>
        </xdr:cNvSpPr>
      </xdr:nvSpPr>
      <xdr:spPr bwMode="auto">
        <a:xfrm>
          <a:off x="8206740" y="14508480"/>
          <a:ext cx="25908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249827</xdr:colOff>
      <xdr:row>17</xdr:row>
      <xdr:rowOff>0</xdr:rowOff>
    </xdr:to>
    <xdr:sp macro="" textlink="">
      <xdr:nvSpPr>
        <xdr:cNvPr id="1150" name="Text 150"/>
        <xdr:cNvSpPr txBox="1">
          <a:spLocks noChangeArrowheads="1"/>
        </xdr:cNvSpPr>
      </xdr:nvSpPr>
      <xdr:spPr bwMode="auto">
        <a:xfrm>
          <a:off x="8206740" y="14508480"/>
          <a:ext cx="25908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266700</xdr:colOff>
      <xdr:row>16</xdr:row>
      <xdr:rowOff>0</xdr:rowOff>
    </xdr:to>
    <xdr:sp macro="" textlink="">
      <xdr:nvSpPr>
        <xdr:cNvPr id="1156" name="Text 150"/>
        <xdr:cNvSpPr txBox="1">
          <a:spLocks noChangeArrowheads="1"/>
        </xdr:cNvSpPr>
      </xdr:nvSpPr>
      <xdr:spPr bwMode="auto">
        <a:xfrm>
          <a:off x="12473940" y="4922520"/>
          <a:ext cx="26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249827</xdr:colOff>
      <xdr:row>16</xdr:row>
      <xdr:rowOff>0</xdr:rowOff>
    </xdr:to>
    <xdr:sp macro="" textlink="">
      <xdr:nvSpPr>
        <xdr:cNvPr id="1157" name="Text 150"/>
        <xdr:cNvSpPr txBox="1">
          <a:spLocks noChangeArrowheads="1"/>
        </xdr:cNvSpPr>
      </xdr:nvSpPr>
      <xdr:spPr bwMode="auto">
        <a:xfrm>
          <a:off x="12473940" y="4922520"/>
          <a:ext cx="25908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249827</xdr:colOff>
      <xdr:row>16</xdr:row>
      <xdr:rowOff>0</xdr:rowOff>
    </xdr:to>
    <xdr:sp macro="" textlink="">
      <xdr:nvSpPr>
        <xdr:cNvPr id="1158" name="Text 150"/>
        <xdr:cNvSpPr txBox="1">
          <a:spLocks noChangeArrowheads="1"/>
        </xdr:cNvSpPr>
      </xdr:nvSpPr>
      <xdr:spPr bwMode="auto">
        <a:xfrm>
          <a:off x="12473940" y="4922520"/>
          <a:ext cx="25908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Geneva"/>
            </a:rPr>
            <a:t>Project</a:t>
          </a:r>
        </a:p>
      </xdr:txBody>
    </xdr:sp>
    <xdr:clientData/>
  </xdr:twoCellAnchor>
  <xdr:twoCellAnchor editAs="oneCell">
    <xdr:from>
      <xdr:col>0</xdr:col>
      <xdr:colOff>1</xdr:colOff>
      <xdr:row>37</xdr:row>
      <xdr:rowOff>342900</xdr:rowOff>
    </xdr:from>
    <xdr:to>
      <xdr:col>4</xdr:col>
      <xdr:colOff>406400</xdr:colOff>
      <xdr:row>48</xdr:row>
      <xdr:rowOff>198872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944100"/>
          <a:ext cx="3276599" cy="376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7"/>
  <sheetViews>
    <sheetView tabSelected="1" zoomScale="75" zoomScaleNormal="100" workbookViewId="0">
      <selection activeCell="E33" sqref="E33"/>
    </sheetView>
  </sheetViews>
  <sheetFormatPr defaultRowHeight="12.75"/>
  <cols>
    <col min="1" max="1" width="11.85546875" customWidth="1"/>
    <col min="2" max="2" width="9.7109375" customWidth="1"/>
    <col min="3" max="3" width="11.85546875" customWidth="1"/>
    <col min="4" max="6" width="9.7109375" customWidth="1"/>
    <col min="7" max="7" width="14.42578125" customWidth="1"/>
    <col min="8" max="8" width="11.85546875" customWidth="1"/>
    <col min="9" max="9" width="6.42578125" customWidth="1"/>
  </cols>
  <sheetData>
    <row r="1" spans="1:48" ht="27.75" customHeight="1">
      <c r="A1" s="106" t="s">
        <v>39</v>
      </c>
      <c r="B1" s="67"/>
      <c r="C1" s="67"/>
      <c r="D1" s="67"/>
      <c r="E1" s="67"/>
      <c r="F1" s="67"/>
      <c r="G1" s="67"/>
      <c r="H1" s="67"/>
      <c r="I1" s="67"/>
      <c r="J1" s="8"/>
      <c r="K1" s="8"/>
      <c r="L1" s="9"/>
      <c r="M1" s="9"/>
      <c r="N1" s="9"/>
      <c r="O1" s="9"/>
      <c r="P1" s="9"/>
      <c r="Q1" s="9"/>
      <c r="R1" s="9"/>
      <c r="S1" s="9"/>
      <c r="T1" s="10"/>
      <c r="U1" s="9"/>
      <c r="V1" s="9"/>
      <c r="W1" s="9"/>
    </row>
    <row r="2" spans="1:48" ht="27.75" customHeight="1">
      <c r="A2" s="11"/>
      <c r="B2" s="11"/>
      <c r="C2" s="97"/>
      <c r="D2" s="98"/>
      <c r="E2" s="14"/>
      <c r="F2" s="14"/>
      <c r="G2" s="99"/>
      <c r="H2" s="99"/>
      <c r="I2" s="14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48" ht="20.100000000000001" customHeight="1" thickBot="1">
      <c r="A3" s="11"/>
      <c r="B3" s="11"/>
      <c r="C3" s="12"/>
      <c r="D3" s="13"/>
      <c r="E3" s="14"/>
      <c r="F3" s="14"/>
      <c r="G3" s="14"/>
      <c r="H3" s="14"/>
      <c r="I3" s="10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48" ht="20.100000000000001" customHeight="1">
      <c r="A4" s="111" t="s">
        <v>0</v>
      </c>
      <c r="B4" s="112"/>
      <c r="C4" s="113" t="s">
        <v>1</v>
      </c>
      <c r="D4" s="114"/>
      <c r="E4" s="115"/>
      <c r="F4" s="14"/>
      <c r="G4" s="15" t="s">
        <v>28</v>
      </c>
      <c r="H4" s="103">
        <v>210000</v>
      </c>
      <c r="I4" s="16" t="s">
        <v>29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48" ht="20.100000000000001" customHeight="1" thickBot="1">
      <c r="A5" s="125"/>
      <c r="B5" s="126"/>
      <c r="C5" s="127"/>
      <c r="D5" s="128"/>
      <c r="E5" s="129"/>
      <c r="F5" s="14"/>
      <c r="G5" s="14"/>
      <c r="H5" s="14"/>
      <c r="I5" s="10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48" ht="20.100000000000001" customHeight="1">
      <c r="A6" s="120">
        <v>10000</v>
      </c>
      <c r="B6" s="20"/>
      <c r="C6" s="26">
        <v>5000</v>
      </c>
      <c r="D6" s="20"/>
      <c r="E6" s="117"/>
      <c r="F6" s="17" t="s">
        <v>21</v>
      </c>
      <c r="G6" s="7" t="s">
        <v>20</v>
      </c>
      <c r="H6" s="14" t="s">
        <v>2</v>
      </c>
      <c r="I6" s="10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0.100000000000001" customHeight="1">
      <c r="A7" s="116">
        <v>600000000</v>
      </c>
      <c r="B7" s="19"/>
      <c r="C7" s="107">
        <v>600000000</v>
      </c>
      <c r="D7" s="20"/>
      <c r="E7" s="117"/>
      <c r="F7" s="17" t="s">
        <v>21</v>
      </c>
      <c r="G7" s="7" t="s">
        <v>20</v>
      </c>
      <c r="H7" s="14" t="s">
        <v>30</v>
      </c>
      <c r="I7" s="101"/>
      <c r="J7" s="18"/>
      <c r="K7" s="21" t="s">
        <v>23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20.100000000000001" customHeight="1">
      <c r="A8" s="118">
        <f>A7/A6</f>
        <v>60000</v>
      </c>
      <c r="B8" s="22"/>
      <c r="C8" s="23">
        <f>C7/C6</f>
        <v>120000</v>
      </c>
      <c r="D8" s="20"/>
      <c r="E8" s="119"/>
      <c r="F8" s="14"/>
      <c r="G8" s="24"/>
      <c r="H8" s="14" t="s">
        <v>3</v>
      </c>
      <c r="I8" s="101"/>
      <c r="J8" s="18"/>
      <c r="K8" s="21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20.100000000000001" customHeight="1">
      <c r="A9" s="120">
        <v>1000</v>
      </c>
      <c r="B9" s="25"/>
      <c r="C9" s="26">
        <v>1000</v>
      </c>
      <c r="D9" s="25"/>
      <c r="E9" s="117"/>
      <c r="F9" s="17" t="s">
        <v>21</v>
      </c>
      <c r="G9" s="7" t="s">
        <v>20</v>
      </c>
      <c r="H9" s="14" t="s">
        <v>22</v>
      </c>
      <c r="I9" s="101"/>
      <c r="J9" s="18"/>
      <c r="K9" s="21" t="s">
        <v>38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20.100000000000001" customHeight="1" thickBot="1">
      <c r="A10" s="120"/>
      <c r="B10" s="25"/>
      <c r="C10" s="26"/>
      <c r="D10" s="25"/>
      <c r="E10" s="117"/>
      <c r="F10" s="14"/>
      <c r="G10" s="24"/>
      <c r="H10" s="14"/>
      <c r="I10" s="101"/>
      <c r="J10" s="18"/>
      <c r="K10" s="18"/>
      <c r="L10" s="18"/>
      <c r="M10" s="18"/>
      <c r="N10" s="18"/>
      <c r="O10" s="18"/>
      <c r="P10" s="18"/>
      <c r="Q10" s="18"/>
      <c r="R10" s="32"/>
      <c r="S10" s="33"/>
      <c r="T10" s="32"/>
      <c r="U10" s="34"/>
      <c r="V10" s="32"/>
      <c r="W10" s="3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20.100000000000001" customHeight="1" thickTop="1" thickBot="1">
      <c r="A11" s="120">
        <v>10</v>
      </c>
      <c r="B11" s="25"/>
      <c r="C11" s="26">
        <v>10</v>
      </c>
      <c r="D11" s="25"/>
      <c r="E11" s="117"/>
      <c r="F11" s="17" t="s">
        <v>21</v>
      </c>
      <c r="G11" s="7" t="s">
        <v>20</v>
      </c>
      <c r="H11" s="67" t="s">
        <v>31</v>
      </c>
      <c r="I11" s="101"/>
      <c r="J11" s="18"/>
      <c r="K11" s="27" t="s">
        <v>32</v>
      </c>
      <c r="L11" s="28"/>
      <c r="M11" s="29"/>
      <c r="N11" s="30"/>
      <c r="O11" s="29"/>
      <c r="P11" s="31"/>
      <c r="Q11" s="18"/>
      <c r="R11" s="32"/>
      <c r="S11" s="32"/>
      <c r="T11" s="32"/>
      <c r="U11" s="32"/>
      <c r="V11" s="35"/>
      <c r="W11" s="3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20.100000000000001" customHeight="1" thickTop="1" thickBot="1">
      <c r="A12" s="121"/>
      <c r="B12" s="122"/>
      <c r="C12" s="123"/>
      <c r="D12" s="122"/>
      <c r="E12" s="124"/>
      <c r="F12" s="17"/>
      <c r="G12" s="7"/>
      <c r="H12" s="67"/>
      <c r="I12" s="101"/>
      <c r="J12" s="18"/>
      <c r="K12" s="36" t="s">
        <v>4</v>
      </c>
      <c r="L12" s="37" t="s">
        <v>5</v>
      </c>
      <c r="M12" s="38" t="s">
        <v>6</v>
      </c>
      <c r="N12" s="39" t="s">
        <v>7</v>
      </c>
      <c r="O12" s="40"/>
      <c r="P12" s="41"/>
      <c r="Q12" s="18"/>
      <c r="R12" s="42"/>
      <c r="S12" s="43"/>
      <c r="T12" s="43"/>
      <c r="U12" s="43"/>
      <c r="V12" s="43"/>
      <c r="W12" s="4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20.100000000000001" customHeight="1">
      <c r="A13" s="45"/>
      <c r="B13" s="45"/>
      <c r="C13" s="45"/>
      <c r="D13" s="46"/>
      <c r="E13" s="45"/>
      <c r="F13" s="14"/>
      <c r="G13" s="14"/>
      <c r="H13" s="14"/>
      <c r="I13" s="101"/>
      <c r="J13" s="18"/>
      <c r="K13" s="60"/>
      <c r="L13" s="61">
        <f>$A$8/($A$8+$C$8)</f>
        <v>0.33333333333333331</v>
      </c>
      <c r="M13" s="62">
        <f>$C$8/($C$8+$A$8)</f>
        <v>0.66666666666666663</v>
      </c>
      <c r="N13" s="63">
        <f>$C$8/($C$8+$E$8)</f>
        <v>1</v>
      </c>
      <c r="O13" s="64"/>
      <c r="P13" s="65"/>
      <c r="Q13" s="18"/>
      <c r="R13" s="47"/>
      <c r="S13" s="47"/>
      <c r="T13" s="48"/>
      <c r="U13" s="49"/>
      <c r="V13" s="47"/>
      <c r="W13" s="4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20.100000000000001" customHeight="1">
      <c r="A14" s="45"/>
      <c r="B14" s="45"/>
      <c r="C14" s="45"/>
      <c r="D14" s="46"/>
      <c r="E14" s="45"/>
      <c r="F14" s="14"/>
      <c r="G14" s="35"/>
      <c r="H14" s="35"/>
      <c r="I14" s="101"/>
      <c r="J14" s="18"/>
      <c r="K14" s="70">
        <f>-$A$11*$A$9*$A$6^2/12/1000000000</f>
        <v>-83.333333333333329</v>
      </c>
      <c r="L14" s="71">
        <f>$A$11*$A$9*$A$6^2/12/1000000000</f>
        <v>83.333333333333329</v>
      </c>
      <c r="M14" s="79">
        <f>-$C$11*$C$9*$C$6^2/12/1000000000</f>
        <v>-20.833333333333332</v>
      </c>
      <c r="N14" s="78">
        <f>$C$11*$C$9*$C$6^2/12/1000000000</f>
        <v>20.833333333333332</v>
      </c>
      <c r="O14" s="72"/>
      <c r="P14" s="73"/>
      <c r="Q14" s="18"/>
      <c r="R14" s="50"/>
      <c r="S14" s="50"/>
      <c r="T14" s="48"/>
      <c r="U14" s="49"/>
      <c r="V14" s="47"/>
      <c r="W14" s="4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20.100000000000001" customHeight="1">
      <c r="A15" s="53" t="s">
        <v>26</v>
      </c>
      <c r="B15" s="51"/>
      <c r="C15" s="51"/>
      <c r="D15" s="52">
        <f>5*($A$11)*$A$9*$A$6^4/384/H4/1000/$A$7-($L$20)*$A$6^2*1000000/16/H4/$A$7</f>
        <v>5.6836970899470902</v>
      </c>
      <c r="E15" s="51" t="s">
        <v>25</v>
      </c>
      <c r="F15" s="53"/>
      <c r="G15" s="14"/>
      <c r="H15" s="52"/>
      <c r="I15" s="51"/>
      <c r="J15" s="18"/>
      <c r="K15" s="74">
        <f>-K14</f>
        <v>83.333333333333329</v>
      </c>
      <c r="L15" s="75">
        <f>K15/2</f>
        <v>41.666666666666664</v>
      </c>
      <c r="M15" s="93">
        <f>N15/2</f>
        <v>-10.416666666666666</v>
      </c>
      <c r="N15" s="78">
        <f>-N14</f>
        <v>-20.833333333333332</v>
      </c>
      <c r="O15" s="72"/>
      <c r="P15" s="73"/>
      <c r="Q15" s="18"/>
      <c r="R15" s="50"/>
      <c r="S15" s="50"/>
      <c r="T15" s="50"/>
      <c r="U15" s="50"/>
      <c r="V15" s="50"/>
      <c r="W15" s="5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20.100000000000001" customHeight="1">
      <c r="A16" s="53" t="s">
        <v>27</v>
      </c>
      <c r="B16" s="51"/>
      <c r="C16" s="51"/>
      <c r="D16" s="52">
        <f>5*($C$11)*$C$9*$C$6^4/384/H4/1000/$C$7-($L$20)*$C$6^2*1000000/16/H4/$C$7</f>
        <v>-0.51669973544973535</v>
      </c>
      <c r="E16" s="51" t="s">
        <v>25</v>
      </c>
      <c r="F16" s="53"/>
      <c r="G16" s="14"/>
      <c r="H16" s="52"/>
      <c r="I16" s="51"/>
      <c r="J16" s="18"/>
      <c r="K16" s="74">
        <f>K14+K15</f>
        <v>0</v>
      </c>
      <c r="L16" s="75">
        <f>L14+L15</f>
        <v>125</v>
      </c>
      <c r="M16" s="94">
        <f>M14+M15</f>
        <v>-31.25</v>
      </c>
      <c r="N16" s="81">
        <f>N14+N15</f>
        <v>0</v>
      </c>
      <c r="O16" s="76"/>
      <c r="P16" s="77"/>
      <c r="Q16" s="18"/>
      <c r="R16" s="50"/>
      <c r="S16" s="50"/>
      <c r="T16" s="48"/>
      <c r="U16" s="49"/>
      <c r="V16" s="48"/>
      <c r="W16" s="4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20.100000000000001" customHeight="1">
      <c r="A17" s="54"/>
      <c r="B17" s="55"/>
      <c r="C17" s="54"/>
      <c r="D17" s="34"/>
      <c r="E17" s="54"/>
      <c r="F17" s="35"/>
      <c r="G17" s="14"/>
      <c r="H17" s="14"/>
      <c r="I17" s="101"/>
      <c r="J17" s="18"/>
      <c r="K17" s="74"/>
      <c r="L17" s="75">
        <f>-(L16+M16)*L13</f>
        <v>-31.25</v>
      </c>
      <c r="M17" s="93">
        <f>-(L16+M16)*M13</f>
        <v>-62.5</v>
      </c>
      <c r="N17" s="78"/>
      <c r="O17" s="79"/>
      <c r="P17" s="80"/>
      <c r="Q17" s="18"/>
      <c r="R17" s="50"/>
      <c r="S17" s="50"/>
      <c r="T17" s="50"/>
      <c r="U17" s="50"/>
      <c r="V17" s="50"/>
      <c r="W17" s="4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20.100000000000001" customHeight="1">
      <c r="A18" s="54" t="s">
        <v>8</v>
      </c>
      <c r="B18" s="54"/>
      <c r="C18" s="54"/>
      <c r="D18" s="54"/>
      <c r="E18" s="68">
        <f>L$20</f>
        <v>93.75</v>
      </c>
      <c r="F18" s="35" t="s">
        <v>9</v>
      </c>
      <c r="G18" s="57" t="s">
        <v>18</v>
      </c>
      <c r="H18" s="102"/>
      <c r="I18" s="101"/>
      <c r="J18" s="18"/>
      <c r="K18" s="74"/>
      <c r="L18" s="75"/>
      <c r="M18" s="94">
        <f>N17/2</f>
        <v>0</v>
      </c>
      <c r="N18" s="81"/>
      <c r="O18" s="76"/>
      <c r="P18" s="73"/>
      <c r="Q18" s="18"/>
      <c r="R18" s="42"/>
      <c r="S18" s="50"/>
      <c r="T18" s="48"/>
      <c r="U18" s="49"/>
      <c r="V18" s="48"/>
      <c r="W18" s="4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20.100000000000001" customHeight="1" thickBot="1">
      <c r="A19" s="54"/>
      <c r="B19" s="58"/>
      <c r="C19" s="58"/>
      <c r="D19" s="58"/>
      <c r="E19" s="68"/>
      <c r="F19" s="35"/>
      <c r="G19" s="57"/>
      <c r="H19" s="14"/>
      <c r="I19" s="101"/>
      <c r="J19" s="18"/>
      <c r="K19" s="82"/>
      <c r="L19" s="95">
        <f>-(L18+M18)*L13</f>
        <v>0</v>
      </c>
      <c r="M19" s="96">
        <f>-(L18+M18)*M13</f>
        <v>0</v>
      </c>
      <c r="N19" s="83"/>
      <c r="O19" s="84"/>
      <c r="P19" s="8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48" ht="20.100000000000001" customHeight="1" thickTop="1" thickBot="1">
      <c r="A20" s="54" t="s">
        <v>33</v>
      </c>
      <c r="B20" s="47"/>
      <c r="C20" s="48"/>
      <c r="D20" s="49"/>
      <c r="E20" s="68">
        <f>(($L$20)/2-($A$11+$A$12*H14)*$A$9*$A$6^2/8/1000000000)</f>
        <v>-78.125</v>
      </c>
      <c r="F20" s="35" t="s">
        <v>9</v>
      </c>
      <c r="G20" s="57" t="s">
        <v>19</v>
      </c>
      <c r="H20" s="14"/>
      <c r="I20" s="101"/>
      <c r="J20" s="18"/>
      <c r="K20" s="86"/>
      <c r="L20" s="87">
        <f>SUM(L16:L19)</f>
        <v>93.75</v>
      </c>
      <c r="M20" s="88">
        <f>SUM(M16:M19)</f>
        <v>-93.75</v>
      </c>
      <c r="N20" s="89">
        <f>SUM(N16:N19)</f>
        <v>0</v>
      </c>
      <c r="O20" s="90"/>
      <c r="P20" s="9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48" ht="20.100000000000001" customHeight="1" thickTop="1">
      <c r="A21" s="54"/>
      <c r="B21" s="50"/>
      <c r="C21" s="48"/>
      <c r="D21" s="49"/>
      <c r="E21" s="68"/>
      <c r="F21" s="35"/>
      <c r="G21" s="57"/>
      <c r="H21" s="14"/>
      <c r="I21" s="101"/>
      <c r="J21" s="18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48" ht="20.100000000000001" customHeight="1">
      <c r="A22" s="54" t="s">
        <v>34</v>
      </c>
      <c r="B22" s="50"/>
      <c r="C22" s="50"/>
      <c r="D22" s="50"/>
      <c r="E22" s="68">
        <f>(($L$20)/2-($C$11+$C$12)*$C$9*$C$6^2/8/1000000000)</f>
        <v>15.625</v>
      </c>
      <c r="F22" s="35" t="s">
        <v>9</v>
      </c>
      <c r="G22" s="57" t="s">
        <v>19</v>
      </c>
      <c r="H22" s="14"/>
      <c r="I22" s="101"/>
      <c r="J22" s="18"/>
      <c r="K22" s="4"/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48" ht="20.100000000000001" customHeight="1">
      <c r="A23" s="50"/>
      <c r="B23" s="50"/>
      <c r="C23" s="48"/>
      <c r="D23" s="49"/>
      <c r="E23" s="59"/>
      <c r="F23" s="49"/>
      <c r="G23" s="44"/>
      <c r="H23" s="44"/>
      <c r="I23" s="101"/>
      <c r="J23" s="18"/>
      <c r="K23" s="4"/>
      <c r="L23" s="4"/>
      <c r="M23" s="4"/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48" ht="20.100000000000001" customHeight="1">
      <c r="A24" s="54" t="s">
        <v>10</v>
      </c>
      <c r="B24" s="50"/>
      <c r="C24" s="50"/>
      <c r="D24" s="50"/>
      <c r="E24" s="68">
        <f>(-$L$20)/$A$6/0.001+($A$11)*$A$6*$A$9/2000000</f>
        <v>40.625</v>
      </c>
      <c r="F24" s="66" t="s">
        <v>14</v>
      </c>
      <c r="G24" s="104"/>
      <c r="H24" s="104"/>
      <c r="I24" s="66"/>
      <c r="J24" s="18"/>
      <c r="K24" s="4"/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48" ht="20.100000000000001" customHeight="1">
      <c r="A25" s="54" t="s">
        <v>11</v>
      </c>
      <c r="B25" s="50"/>
      <c r="C25" s="48"/>
      <c r="D25" s="49"/>
      <c r="E25" s="68">
        <f>($A$11)*$A$6*$A$9/2000000+MAX((+$L$20),($L$20))/$A$6/0.001</f>
        <v>59.375</v>
      </c>
      <c r="F25" s="66" t="s">
        <v>14</v>
      </c>
      <c r="G25" s="104"/>
      <c r="H25" s="104"/>
      <c r="I25" s="66"/>
      <c r="J25" s="18"/>
      <c r="K25" s="4"/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48" ht="20.100000000000001" customHeight="1">
      <c r="A26" s="54" t="s">
        <v>12</v>
      </c>
      <c r="B26" s="50"/>
      <c r="C26" s="50"/>
      <c r="D26" s="50"/>
      <c r="E26" s="68">
        <f>+MAX(($N$20),($N$20),($L$20-$N$20))/$C$6/0.001+($C$11)*$C$9*$C$6/2000000</f>
        <v>43.75</v>
      </c>
      <c r="F26" s="66" t="s">
        <v>14</v>
      </c>
      <c r="G26" s="104"/>
      <c r="H26" s="104"/>
      <c r="I26" s="66"/>
      <c r="J26" s="18"/>
      <c r="K26" s="4"/>
      <c r="L26" s="4"/>
      <c r="M26" s="4"/>
      <c r="N26" s="4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48" ht="20.100000000000001" customHeight="1">
      <c r="A27" s="54" t="s">
        <v>13</v>
      </c>
      <c r="B27" s="67"/>
      <c r="C27" s="12"/>
      <c r="D27" s="67"/>
      <c r="E27" s="68">
        <f>+MAX(-$L$20)/$C$6/0.001+($C$11)*$C$6*$C$9/2000000</f>
        <v>6.25</v>
      </c>
      <c r="F27" s="66" t="s">
        <v>14</v>
      </c>
      <c r="G27" s="104"/>
      <c r="H27" s="104"/>
      <c r="I27" s="66"/>
      <c r="J27" s="18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48" ht="20.100000000000001" customHeight="1">
      <c r="A28" s="54"/>
      <c r="B28" s="67"/>
      <c r="C28" s="67"/>
      <c r="D28" s="67"/>
      <c r="E28" s="56"/>
      <c r="F28" s="66"/>
      <c r="G28" s="14"/>
      <c r="H28" s="56"/>
      <c r="I28" s="66"/>
      <c r="J28" s="18"/>
      <c r="K28" s="4"/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48" ht="20.100000000000001" customHeight="1">
      <c r="A29" s="54"/>
      <c r="B29" s="67"/>
      <c r="C29" s="67"/>
      <c r="D29" s="67"/>
      <c r="E29" s="56"/>
      <c r="F29" s="66"/>
      <c r="G29" s="102"/>
      <c r="H29" s="68"/>
      <c r="I29" s="66"/>
      <c r="J29" s="18"/>
      <c r="K29" s="4"/>
      <c r="L29" s="4"/>
      <c r="M29" s="4"/>
      <c r="N29" s="4"/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48" ht="20.100000000000001" customHeight="1">
      <c r="A30" s="67"/>
      <c r="B30" s="67"/>
      <c r="C30" s="67"/>
      <c r="D30" s="67"/>
      <c r="E30" s="69"/>
      <c r="F30" s="67"/>
      <c r="G30" s="14"/>
      <c r="H30" s="105"/>
      <c r="I30" s="101"/>
      <c r="J30" s="18"/>
      <c r="K30" s="4"/>
      <c r="L30" s="4"/>
      <c r="M30" s="4"/>
      <c r="N30" s="4"/>
      <c r="O30" s="4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48" ht="20.100000000000001" customHeight="1">
      <c r="A31" s="54" t="s">
        <v>15</v>
      </c>
      <c r="B31" s="67"/>
      <c r="C31" s="67"/>
      <c r="D31" s="67"/>
      <c r="E31" s="68">
        <f>E24</f>
        <v>40.625</v>
      </c>
      <c r="F31" s="66" t="s">
        <v>14</v>
      </c>
      <c r="G31" s="14"/>
      <c r="H31" s="56"/>
      <c r="I31" s="66"/>
      <c r="J31" s="18"/>
      <c r="K31" s="4"/>
      <c r="L31" s="4"/>
      <c r="M31" s="4"/>
      <c r="N31" s="4"/>
      <c r="O31" s="4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48" ht="20.100000000000001" customHeight="1">
      <c r="A32" s="54" t="s">
        <v>16</v>
      </c>
      <c r="B32" s="67"/>
      <c r="C32" s="67"/>
      <c r="D32" s="67"/>
      <c r="E32" s="68">
        <f>E25+E26</f>
        <v>103.125</v>
      </c>
      <c r="F32" s="66" t="s">
        <v>14</v>
      </c>
      <c r="G32" s="14"/>
      <c r="H32" s="56"/>
      <c r="I32" s="66"/>
      <c r="J32" s="18"/>
      <c r="K32" s="4"/>
      <c r="L32" s="4"/>
      <c r="M32" s="4"/>
      <c r="N32" s="4"/>
      <c r="O32" s="4"/>
      <c r="P32" s="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20.100000000000001" customHeight="1">
      <c r="A33" s="54" t="s">
        <v>17</v>
      </c>
      <c r="B33" s="67"/>
      <c r="C33" s="67"/>
      <c r="D33" s="67"/>
      <c r="E33" s="68">
        <f>E27+E28</f>
        <v>6.25</v>
      </c>
      <c r="F33" s="66" t="s">
        <v>14</v>
      </c>
      <c r="G33" s="14"/>
      <c r="H33" s="56"/>
      <c r="I33" s="66"/>
      <c r="J33" s="18"/>
      <c r="K33" s="4"/>
      <c r="L33" s="4"/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20.100000000000001" customHeight="1">
      <c r="A34" s="54"/>
      <c r="B34" s="67"/>
      <c r="C34" s="67"/>
      <c r="D34" s="67"/>
      <c r="E34" s="56"/>
      <c r="F34" s="66"/>
      <c r="G34" s="14"/>
      <c r="H34" s="56"/>
      <c r="I34" s="66"/>
      <c r="J34" s="18"/>
      <c r="K34" s="4"/>
      <c r="L34" s="4"/>
      <c r="M34" s="4"/>
      <c r="N34" s="4"/>
      <c r="O34" s="4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20.100000000000001" customHeight="1">
      <c r="A35" s="108" t="s">
        <v>35</v>
      </c>
      <c r="B35" s="108"/>
      <c r="C35" s="108"/>
      <c r="D35" s="108"/>
      <c r="E35" s="108"/>
      <c r="F35" s="108"/>
      <c r="G35" s="108"/>
      <c r="H35" s="108"/>
      <c r="I35" s="108"/>
      <c r="J35" s="109"/>
      <c r="K35" s="4"/>
      <c r="L35" s="4"/>
      <c r="M35" s="4"/>
      <c r="N35" s="4"/>
      <c r="O35" s="4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20.100000000000001" customHeight="1">
      <c r="A36" s="108" t="s">
        <v>36</v>
      </c>
      <c r="B36" s="108"/>
      <c r="C36" s="108"/>
      <c r="D36" s="108"/>
      <c r="E36" s="110"/>
      <c r="F36" s="108"/>
      <c r="G36" s="108"/>
      <c r="H36" s="110"/>
      <c r="I36" s="108"/>
      <c r="J36" s="109"/>
      <c r="K36" s="4"/>
      <c r="L36" s="4"/>
      <c r="M36" s="4"/>
      <c r="N36" s="4"/>
      <c r="O36" s="4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20.100000000000001" customHeight="1">
      <c r="A37" s="108" t="s">
        <v>37</v>
      </c>
      <c r="B37" s="108"/>
      <c r="C37" s="108"/>
      <c r="D37" s="108"/>
      <c r="E37" s="108"/>
      <c r="F37" s="108"/>
      <c r="G37" s="108"/>
      <c r="H37" s="108"/>
      <c r="I37" s="108"/>
      <c r="J37" s="109"/>
      <c r="K37" s="4"/>
      <c r="L37" s="4"/>
      <c r="M37" s="4"/>
      <c r="N37" s="4"/>
      <c r="O37" s="4"/>
      <c r="P37" s="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27.75" customHeight="1">
      <c r="A38" s="67"/>
      <c r="B38" s="67"/>
      <c r="C38" s="67"/>
      <c r="D38" s="67"/>
      <c r="E38" s="67"/>
      <c r="F38" s="67"/>
      <c r="G38" s="67"/>
      <c r="H38" s="67"/>
      <c r="I38" s="67"/>
      <c r="J38" s="18"/>
      <c r="K38" s="4"/>
      <c r="L38" s="4"/>
      <c r="M38" s="4"/>
      <c r="N38" s="4"/>
      <c r="O38" s="4"/>
      <c r="P38" s="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27.75" customHeight="1">
      <c r="A39" s="67"/>
      <c r="B39" s="67"/>
      <c r="C39" s="67"/>
      <c r="D39" s="67"/>
      <c r="E39" s="67"/>
      <c r="F39" s="67"/>
      <c r="G39" s="67"/>
      <c r="H39" s="67"/>
      <c r="I39" s="67"/>
      <c r="J39" s="18"/>
      <c r="K39" s="4"/>
      <c r="L39" s="4"/>
      <c r="M39" s="4"/>
      <c r="N39" s="4"/>
      <c r="O39" s="4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27.75" customHeight="1">
      <c r="A40" s="67"/>
      <c r="B40" s="67"/>
      <c r="C40" s="67"/>
      <c r="D40" s="67"/>
      <c r="E40" s="67"/>
      <c r="F40" s="67"/>
      <c r="G40" s="67"/>
      <c r="H40" s="67"/>
      <c r="I40" s="67"/>
      <c r="J40" s="18"/>
      <c r="K40" s="4"/>
      <c r="L40" s="4"/>
      <c r="M40" s="4"/>
      <c r="N40" s="4"/>
      <c r="O40" s="4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27.75" customHeight="1">
      <c r="A41" s="67"/>
      <c r="B41" s="67"/>
      <c r="C41" s="67"/>
      <c r="D41" s="67"/>
      <c r="E41" s="67"/>
      <c r="F41" s="67"/>
      <c r="G41" s="67"/>
      <c r="H41" s="67"/>
      <c r="I41" s="67"/>
      <c r="J41" s="18"/>
      <c r="K41" s="4"/>
      <c r="L41" s="4"/>
      <c r="M41" s="4"/>
      <c r="N41" s="4"/>
      <c r="O41" s="4"/>
      <c r="P41" s="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27.75" customHeight="1">
      <c r="A42" s="67"/>
      <c r="B42" s="67"/>
      <c r="C42" s="67"/>
      <c r="D42" s="67"/>
      <c r="E42" s="67"/>
      <c r="F42" s="67"/>
      <c r="G42" s="67"/>
      <c r="H42" s="67"/>
      <c r="I42" s="67"/>
      <c r="J42" s="18"/>
      <c r="K42" s="4"/>
      <c r="L42" s="4"/>
      <c r="M42" s="4"/>
      <c r="N42" s="4"/>
      <c r="O42" s="4"/>
      <c r="P42" s="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27.75" customHeight="1">
      <c r="A43" s="67"/>
      <c r="B43" s="67"/>
      <c r="C43" s="67"/>
      <c r="D43" s="67"/>
      <c r="E43" s="67"/>
      <c r="F43" s="67"/>
      <c r="G43" s="67"/>
      <c r="H43" s="67"/>
      <c r="I43" s="67"/>
      <c r="J43" s="92"/>
      <c r="K43" s="4"/>
      <c r="L43" s="4"/>
      <c r="M43" s="4"/>
      <c r="N43" s="4"/>
      <c r="O43" s="4"/>
      <c r="P43" s="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27.75" customHeight="1">
      <c r="A44" s="67"/>
      <c r="B44" s="67"/>
      <c r="C44" s="67"/>
      <c r="D44" s="67"/>
      <c r="E44" s="67"/>
      <c r="F44" s="67"/>
      <c r="G44" s="67"/>
      <c r="H44" s="67"/>
      <c r="I44" s="67"/>
      <c r="J44" s="18"/>
      <c r="K44" s="4"/>
      <c r="L44" s="4"/>
      <c r="M44" s="4"/>
      <c r="N44" s="4"/>
      <c r="O44" s="4"/>
      <c r="P44" s="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27.75" customHeight="1">
      <c r="A45" s="67"/>
      <c r="B45" s="67"/>
      <c r="C45" s="67"/>
      <c r="D45" s="67"/>
      <c r="E45" s="67"/>
      <c r="F45" s="67"/>
      <c r="G45" s="67"/>
      <c r="H45" s="67"/>
      <c r="I45" s="67"/>
      <c r="J45" s="18"/>
      <c r="K45" s="4"/>
      <c r="L45" s="4"/>
      <c r="M45" s="4"/>
      <c r="N45" s="4"/>
      <c r="O45" s="4"/>
      <c r="P45" s="4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27.75" customHeight="1">
      <c r="A46" s="67"/>
      <c r="B46" s="67"/>
      <c r="C46" s="67"/>
      <c r="D46" s="67"/>
      <c r="E46" s="67"/>
      <c r="F46" s="67"/>
      <c r="G46" s="67"/>
      <c r="H46" s="67"/>
      <c r="I46" s="67"/>
      <c r="J46" s="18"/>
      <c r="K46" s="4"/>
      <c r="L46" s="4"/>
      <c r="M46" s="4"/>
      <c r="N46" s="4"/>
      <c r="O46" s="4"/>
      <c r="P46" s="4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27.75" customHeight="1">
      <c r="A47" s="67"/>
      <c r="B47" s="67"/>
      <c r="C47" s="67"/>
      <c r="D47" s="67"/>
      <c r="E47" s="67"/>
      <c r="F47" s="67"/>
      <c r="G47" s="67"/>
      <c r="H47" s="67"/>
      <c r="I47" s="67"/>
      <c r="J47" s="18"/>
      <c r="K47" s="4"/>
      <c r="L47" s="4"/>
      <c r="M47" s="4"/>
      <c r="N47" s="4"/>
      <c r="O47" s="4"/>
      <c r="P47" s="4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27.75" customHeight="1">
      <c r="A48" s="67"/>
      <c r="B48" s="67"/>
      <c r="C48" s="67"/>
      <c r="D48" s="67"/>
      <c r="E48" s="67"/>
      <c r="F48" s="67"/>
      <c r="G48" s="67"/>
      <c r="H48" s="67"/>
      <c r="I48" s="67"/>
      <c r="J48" s="18"/>
      <c r="K48" s="4"/>
      <c r="L48" s="4"/>
      <c r="M48" s="4"/>
      <c r="N48" s="4"/>
      <c r="O48" s="4"/>
      <c r="P48" s="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27.75" customHeight="1">
      <c r="A49" s="67"/>
      <c r="B49" s="67"/>
      <c r="C49" s="67"/>
      <c r="D49" s="67"/>
      <c r="E49" s="67"/>
      <c r="F49" s="67"/>
      <c r="G49" s="67"/>
      <c r="H49" s="67"/>
      <c r="I49" s="67"/>
      <c r="J49" s="18"/>
      <c r="K49" s="4"/>
      <c r="L49" s="4"/>
      <c r="M49" s="4"/>
      <c r="N49" s="4"/>
      <c r="O49" s="4"/>
      <c r="P49" s="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27.75" customHeight="1">
      <c r="A50" s="67"/>
      <c r="B50" s="67"/>
      <c r="C50" s="67"/>
      <c r="D50" s="67"/>
      <c r="E50" s="67"/>
      <c r="F50" s="67"/>
      <c r="G50" s="67"/>
      <c r="H50" s="67"/>
      <c r="I50" s="67"/>
      <c r="J50" s="18"/>
      <c r="K50" s="4"/>
      <c r="L50" s="4"/>
      <c r="M50" s="4"/>
      <c r="N50" s="4"/>
      <c r="O50" s="4"/>
      <c r="P50" s="4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27.75" customHeight="1">
      <c r="A51" s="67"/>
      <c r="B51" s="67"/>
      <c r="C51" s="67"/>
      <c r="D51" s="67"/>
      <c r="E51" s="67"/>
      <c r="F51" s="67"/>
      <c r="G51" s="67"/>
      <c r="H51" s="67"/>
      <c r="I51" s="67"/>
      <c r="J51" s="18"/>
      <c r="K51" s="4"/>
      <c r="L51" s="4"/>
      <c r="M51" s="4"/>
      <c r="N51" s="4"/>
      <c r="O51" s="4"/>
      <c r="P51" s="4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27.75" customHeight="1">
      <c r="A52" s="67"/>
      <c r="B52" s="67"/>
      <c r="C52" s="67"/>
      <c r="D52" s="67"/>
      <c r="E52" s="67"/>
      <c r="F52" s="67"/>
      <c r="G52" s="67"/>
      <c r="H52" s="67"/>
      <c r="I52" s="67"/>
      <c r="J52" s="92"/>
      <c r="K52" s="4"/>
      <c r="L52" s="4"/>
      <c r="M52" s="4"/>
      <c r="N52" s="4"/>
      <c r="O52" s="4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27.75" customHeight="1">
      <c r="G53" s="2"/>
      <c r="H53" s="2"/>
      <c r="I53" s="2"/>
      <c r="J53" s="6"/>
      <c r="K53" s="4"/>
      <c r="L53" s="4"/>
      <c r="M53" s="4"/>
      <c r="N53" s="4"/>
      <c r="O53" s="4"/>
      <c r="P53" s="4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27.75" customHeight="1">
      <c r="G54" s="2"/>
      <c r="H54" s="2"/>
      <c r="I54" s="2"/>
      <c r="J54" s="4"/>
      <c r="K54" s="4"/>
      <c r="L54" s="4"/>
      <c r="M54" s="4"/>
      <c r="N54" s="4"/>
      <c r="O54" s="4"/>
      <c r="P54" s="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27.75" customHeight="1">
      <c r="G55" s="2"/>
      <c r="H55" s="2"/>
      <c r="I55" s="2"/>
      <c r="J55" s="4"/>
      <c r="K55" s="4"/>
      <c r="L55" s="4"/>
      <c r="M55" s="4"/>
      <c r="N55" s="4"/>
      <c r="O55" s="4"/>
      <c r="P55" s="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7.75" customHeight="1">
      <c r="G56" s="2"/>
      <c r="H56" s="2"/>
      <c r="I56" s="2"/>
      <c r="J56" s="4"/>
      <c r="K56" s="4"/>
      <c r="L56" s="4"/>
      <c r="M56" s="4"/>
      <c r="N56" s="4"/>
      <c r="O56" s="4"/>
      <c r="P56" s="4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27.75" customHeight="1">
      <c r="G57" s="2"/>
      <c r="H57" s="2"/>
      <c r="I57" s="2"/>
      <c r="J57" s="4"/>
      <c r="K57" s="4"/>
      <c r="L57" s="4"/>
      <c r="M57" s="4"/>
      <c r="N57" s="4"/>
      <c r="O57" s="4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27.75" customHeight="1">
      <c r="G58" s="2"/>
      <c r="H58" s="2"/>
      <c r="I58" s="2"/>
      <c r="J58" s="4"/>
      <c r="K58" s="4"/>
      <c r="L58" s="4"/>
      <c r="M58" s="4"/>
      <c r="N58" s="4"/>
      <c r="O58" s="4"/>
      <c r="P58" s="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27.75" customHeight="1">
      <c r="G59" s="2"/>
      <c r="H59" s="2"/>
      <c r="I59" s="2"/>
      <c r="J59" s="4"/>
      <c r="K59" s="4"/>
      <c r="L59" s="4"/>
      <c r="M59" s="4"/>
      <c r="N59" s="4"/>
      <c r="O59" s="4"/>
      <c r="P59" s="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27.75" customHeight="1">
      <c r="G60" s="2"/>
      <c r="H60" s="2"/>
      <c r="I60" s="2"/>
      <c r="J60" s="4"/>
      <c r="K60" s="4"/>
      <c r="L60" s="4"/>
      <c r="M60" s="4"/>
      <c r="N60" s="4"/>
      <c r="O60" s="4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27.75" customHeight="1">
      <c r="G61" s="2"/>
      <c r="H61" s="2"/>
      <c r="I61" s="2"/>
      <c r="J61" s="4"/>
      <c r="K61" s="4"/>
      <c r="L61" s="4"/>
      <c r="M61" s="4"/>
      <c r="N61" s="4"/>
      <c r="O61" s="4"/>
      <c r="P61" s="4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27.75" customHeight="1">
      <c r="G62" s="2"/>
      <c r="H62" s="2"/>
      <c r="I62" s="2"/>
      <c r="J62" s="4"/>
      <c r="K62" s="4"/>
      <c r="L62" s="4"/>
      <c r="M62" s="4"/>
      <c r="N62" s="4"/>
      <c r="O62" s="4"/>
      <c r="P62" s="4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27.75" customHeight="1">
      <c r="J63" s="4"/>
      <c r="K63" s="4"/>
      <c r="L63" s="4"/>
      <c r="M63" s="4"/>
      <c r="N63" s="4"/>
      <c r="O63" s="4"/>
      <c r="P63" s="4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27.75" customHeight="1">
      <c r="J64" s="4"/>
      <c r="K64" s="4"/>
      <c r="L64" s="4"/>
      <c r="M64" s="4"/>
      <c r="N64" s="4"/>
      <c r="O64" s="4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0:36" ht="27.75" customHeight="1">
      <c r="J65" s="4"/>
      <c r="K65" s="4"/>
      <c r="L65" s="4"/>
      <c r="M65" s="4"/>
      <c r="N65" s="4"/>
      <c r="O65" s="4"/>
      <c r="P65" s="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0:36" ht="27.75" customHeight="1">
      <c r="J66" s="4"/>
      <c r="K66" s="4"/>
      <c r="L66" s="4"/>
      <c r="M66" s="4"/>
      <c r="N66" s="4"/>
      <c r="O66" s="4"/>
      <c r="P66" s="4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0:36" ht="27.75" customHeight="1">
      <c r="J67" s="4"/>
      <c r="K67" s="4"/>
      <c r="L67" s="4"/>
      <c r="M67" s="4"/>
      <c r="N67" s="4"/>
      <c r="O67" s="4"/>
      <c r="P67" s="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0:36" ht="27.75" customHeight="1">
      <c r="J68" s="4"/>
      <c r="K68" s="4"/>
      <c r="L68" s="4"/>
      <c r="M68" s="4"/>
      <c r="N68" s="4"/>
      <c r="O68" s="4"/>
      <c r="P68" s="4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0:36" ht="27.75" customHeight="1">
      <c r="J69" s="4"/>
      <c r="K69" s="4"/>
      <c r="L69" s="4"/>
      <c r="M69" s="4"/>
      <c r="N69" s="4"/>
      <c r="O69" s="4"/>
      <c r="P69" s="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0:36" ht="27.75" customHeight="1">
      <c r="J70" s="4"/>
      <c r="K70" s="4"/>
      <c r="L70" s="4"/>
      <c r="M70" s="4"/>
      <c r="N70" s="4"/>
      <c r="O70" s="4"/>
      <c r="P70" s="4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0:36" ht="27.75" customHeight="1">
      <c r="J71" s="4"/>
      <c r="K71" s="4"/>
      <c r="L71" s="4"/>
      <c r="M71" s="4"/>
      <c r="N71" s="4"/>
      <c r="O71" s="4"/>
      <c r="P71" s="4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0:36" ht="27.75" customHeight="1">
      <c r="J72" s="4"/>
      <c r="K72" s="4"/>
      <c r="L72" s="4"/>
      <c r="M72" s="4"/>
      <c r="N72" s="4"/>
      <c r="O72" s="4"/>
      <c r="P72" s="4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0:36" ht="27.75" customHeight="1">
      <c r="J73" s="4"/>
      <c r="K73" s="4"/>
      <c r="L73" s="4"/>
      <c r="M73" s="4"/>
      <c r="N73" s="4"/>
      <c r="O73" s="4"/>
      <c r="P73" s="4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0:36" ht="27.75" customHeight="1">
      <c r="J74" s="4"/>
      <c r="K74" s="4"/>
      <c r="L74" s="4"/>
      <c r="M74" s="4"/>
      <c r="N74" s="4"/>
      <c r="O74" s="4"/>
      <c r="P74" s="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0:36" ht="27.75" customHeight="1">
      <c r="J75" s="4"/>
      <c r="K75" s="4"/>
      <c r="L75" s="4"/>
      <c r="M75" s="4"/>
      <c r="N75" s="4"/>
      <c r="O75" s="4"/>
      <c r="P75" s="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0:36" ht="27.75" customHeight="1">
      <c r="J76" s="4"/>
      <c r="K76" s="4"/>
      <c r="L76" s="4"/>
      <c r="M76" s="4"/>
      <c r="N76" s="4"/>
      <c r="O76" s="4"/>
      <c r="P76" s="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0:36" ht="27.75" customHeight="1">
      <c r="J77" s="4"/>
      <c r="K77" s="4"/>
      <c r="L77" s="4"/>
      <c r="M77" s="4"/>
      <c r="N77" s="4"/>
      <c r="O77" s="4"/>
      <c r="P77" s="4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0:36" ht="27.75" customHeight="1">
      <c r="J78" s="4"/>
      <c r="K78" s="4"/>
      <c r="L78" s="4"/>
      <c r="M78" s="4"/>
      <c r="N78" s="4"/>
      <c r="O78" s="4"/>
      <c r="P78" s="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0:36" ht="27.75" customHeight="1">
      <c r="J79" s="4"/>
      <c r="K79" s="4"/>
      <c r="L79" s="4"/>
      <c r="M79" s="4"/>
      <c r="N79" s="4"/>
      <c r="O79" s="4"/>
      <c r="P79" s="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0:36" ht="27.75" customHeight="1">
      <c r="J80" s="4"/>
      <c r="K80" s="4"/>
      <c r="L80" s="4"/>
      <c r="M80" s="4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0:36" ht="27.75" customHeight="1">
      <c r="J81" s="4"/>
      <c r="K81" s="4"/>
      <c r="L81" s="4"/>
      <c r="M81" s="4"/>
      <c r="N81" s="4"/>
      <c r="O81" s="4"/>
      <c r="P81" s="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0:36" ht="27.75" customHeight="1">
      <c r="J82" s="4"/>
      <c r="K82" s="4"/>
      <c r="L82" s="4"/>
      <c r="M82" s="4"/>
      <c r="N82" s="4"/>
      <c r="O82" s="4"/>
      <c r="P82" s="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0:36" ht="27.75" customHeight="1">
      <c r="J83" s="4"/>
      <c r="K83" s="4"/>
      <c r="L83" s="4"/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0:36" ht="27.75" customHeight="1">
      <c r="J84" s="4"/>
      <c r="K84" s="4"/>
      <c r="L84" s="4"/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0:36" ht="27.75" customHeight="1">
      <c r="J85" s="4"/>
      <c r="K85" s="4"/>
      <c r="L85" s="4"/>
      <c r="M85" s="4"/>
      <c r="N85" s="4"/>
      <c r="O85" s="4"/>
      <c r="P85" s="4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0:36" ht="27.75" customHeight="1">
      <c r="J86" s="5"/>
      <c r="K86" s="4"/>
      <c r="L86" s="4"/>
      <c r="M86" s="4"/>
      <c r="N86" s="4"/>
      <c r="O86" s="4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0:36" ht="27.75" customHeight="1">
      <c r="J87" s="4"/>
      <c r="K87" s="4"/>
      <c r="L87" s="4"/>
      <c r="M87" s="4"/>
      <c r="N87" s="4"/>
      <c r="O87" s="4"/>
      <c r="P87" s="4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0:36" ht="27.75" customHeight="1">
      <c r="J88" s="4"/>
      <c r="K88" s="4"/>
      <c r="L88" s="4"/>
      <c r="M88" s="4"/>
      <c r="N88" s="4"/>
      <c r="O88" s="4"/>
      <c r="P88" s="4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0:36" ht="27.75" customHeight="1">
      <c r="J89" s="4"/>
      <c r="K89" s="4"/>
      <c r="L89" s="4"/>
      <c r="M89" s="4"/>
      <c r="N89" s="4"/>
      <c r="O89" s="4"/>
      <c r="P89" s="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0:36" ht="27.75" customHeight="1">
      <c r="J90" s="4"/>
      <c r="K90" s="4"/>
      <c r="L90" s="4"/>
      <c r="M90" s="4"/>
      <c r="N90" s="4"/>
      <c r="O90" s="4"/>
      <c r="P90" s="4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0:36" ht="27.75" customHeight="1">
      <c r="J91" s="4"/>
      <c r="K91" s="4"/>
      <c r="L91" s="4"/>
      <c r="M91" s="4"/>
      <c r="N91" s="4"/>
      <c r="O91" s="4"/>
      <c r="P91" s="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0:36" ht="27.75" customHeight="1">
      <c r="J92" s="4"/>
      <c r="K92" s="4"/>
      <c r="L92" s="4"/>
      <c r="M92" s="4"/>
      <c r="N92" s="4"/>
      <c r="O92" s="4"/>
      <c r="P92" s="4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0:36" ht="27.75" customHeight="1">
      <c r="J93" s="4"/>
      <c r="K93" s="4"/>
      <c r="L93" s="4"/>
      <c r="M93" s="4"/>
      <c r="N93" s="4"/>
      <c r="O93" s="4"/>
      <c r="P93" s="4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0:36" ht="27.75" customHeight="1">
      <c r="J94" s="4"/>
      <c r="K94" s="4"/>
      <c r="L94" s="4"/>
      <c r="M94" s="4"/>
      <c r="N94" s="4"/>
      <c r="O94" s="4"/>
      <c r="P94" s="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0:36" ht="27.75" customHeight="1">
      <c r="J95" s="4"/>
      <c r="K95" s="4"/>
      <c r="L95" s="4"/>
      <c r="M95" s="4"/>
      <c r="N95" s="4"/>
      <c r="O95" s="4"/>
      <c r="P95" s="4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0:36" ht="27.75" customHeight="1">
      <c r="J96" s="4"/>
      <c r="K96" s="4"/>
      <c r="L96" s="4"/>
      <c r="M96" s="4"/>
      <c r="N96" s="4"/>
      <c r="O96" s="4"/>
      <c r="P96" s="4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0:48" ht="27.75" customHeight="1">
      <c r="J97" s="4"/>
      <c r="K97" s="4"/>
      <c r="L97" s="4"/>
      <c r="M97" s="4"/>
      <c r="N97" s="4"/>
      <c r="O97" s="4"/>
      <c r="P97" s="4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0:48" ht="27.75" customHeight="1">
      <c r="J98" s="4"/>
      <c r="K98" s="4"/>
      <c r="L98" s="4"/>
      <c r="M98" s="4"/>
      <c r="N98" s="4"/>
      <c r="O98" s="4"/>
      <c r="P98" s="4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0:48" ht="27.75" customHeight="1">
      <c r="J99" s="4"/>
      <c r="K99" s="4"/>
      <c r="L99" s="4"/>
      <c r="M99" s="4"/>
      <c r="N99" s="4"/>
      <c r="O99" s="4"/>
      <c r="P99" s="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0:48" ht="27.75" customHeight="1">
      <c r="J100" s="4"/>
      <c r="K100" s="4"/>
      <c r="L100" s="4"/>
      <c r="M100" s="4"/>
      <c r="N100" s="4"/>
      <c r="O100" s="4"/>
      <c r="P100" s="4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0:48" ht="27.75" customHeight="1">
      <c r="J101" s="4"/>
      <c r="K101" s="4"/>
      <c r="L101" s="4"/>
      <c r="M101" s="4"/>
      <c r="N101" s="4"/>
      <c r="O101" s="4"/>
      <c r="P101" s="4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0:48" ht="27.75" customHeight="1">
      <c r="J102" s="4"/>
      <c r="K102" s="4"/>
      <c r="L102" s="4"/>
      <c r="M102" s="4"/>
      <c r="N102" s="4"/>
      <c r="O102" s="4"/>
      <c r="P102" s="4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0:48" ht="27.75" customHeight="1">
      <c r="J103" s="4"/>
      <c r="K103" s="4"/>
      <c r="L103" s="4"/>
      <c r="M103" s="4"/>
      <c r="N103" s="4"/>
      <c r="O103" s="4"/>
      <c r="P103" s="4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0:48" ht="27.75" customHeight="1"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0:48" ht="27.75" customHeight="1"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0:48" ht="27.75" customHeight="1"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0:48" ht="27.75" customHeight="1"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0:48" ht="27.75" customHeight="1"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0:48" ht="27.75" customHeight="1"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0:48" ht="27.75" customHeight="1"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0:48" ht="27.75" customHeight="1"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0:48" ht="27.75" customHeight="1">
      <c r="J112" s="4"/>
      <c r="K112" s="1"/>
      <c r="L112" s="1"/>
      <c r="M112" s="1"/>
      <c r="N112" s="1"/>
      <c r="O112" s="1"/>
      <c r="P112" s="1"/>
      <c r="Q112" s="4"/>
      <c r="R112" s="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0:48" ht="27.75" customHeight="1">
      <c r="J113" s="4"/>
      <c r="K113" s="1"/>
      <c r="L113" s="1"/>
      <c r="M113" s="1"/>
      <c r="N113" s="1"/>
      <c r="O113" s="1"/>
      <c r="P113" s="1"/>
      <c r="Q113" s="4"/>
      <c r="R113" s="4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0:48" ht="27.75" customHeight="1">
      <c r="J114" s="4"/>
      <c r="K114" s="1"/>
      <c r="L114" s="1"/>
      <c r="M114" s="1"/>
      <c r="N114" s="1"/>
      <c r="O114" s="1"/>
      <c r="P114" s="1"/>
      <c r="Q114" s="4"/>
      <c r="R114" s="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10:48" ht="27.75" customHeight="1">
      <c r="J115" s="4"/>
      <c r="K115" s="1"/>
      <c r="L115" s="1"/>
      <c r="M115" s="1"/>
      <c r="N115" s="1"/>
      <c r="O115" s="1"/>
      <c r="P115" s="1"/>
      <c r="Q115" s="4"/>
      <c r="R115" s="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0:48" ht="27.75" customHeight="1">
      <c r="J116" s="4"/>
      <c r="K116" s="1"/>
      <c r="L116" s="1"/>
      <c r="M116" s="1"/>
      <c r="N116" s="1"/>
      <c r="O116" s="1"/>
      <c r="P116" s="1"/>
      <c r="Q116" s="4"/>
      <c r="R116" s="4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0:48" ht="27.75" customHeight="1">
      <c r="J117" s="4"/>
      <c r="K117" s="1"/>
      <c r="L117" s="1"/>
      <c r="M117" s="1"/>
      <c r="N117" s="1"/>
      <c r="O117" s="1"/>
      <c r="P117" s="1"/>
      <c r="Q117" s="4"/>
      <c r="R117" s="4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0:48" ht="27.75" customHeight="1">
      <c r="J118" s="4"/>
      <c r="K118" s="1"/>
      <c r="L118" s="1"/>
      <c r="M118" s="1"/>
      <c r="N118" s="1"/>
      <c r="O118" s="1"/>
      <c r="P118" s="1"/>
      <c r="Q118" s="4"/>
      <c r="R118" s="4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0:48" ht="27.75" customHeight="1">
      <c r="J119" s="4"/>
      <c r="K119" s="1"/>
      <c r="L119" s="1"/>
      <c r="M119" s="1"/>
      <c r="N119" s="1"/>
      <c r="O119" s="1"/>
      <c r="P119" s="1"/>
      <c r="Q119" s="4"/>
      <c r="R119" s="4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0:48" ht="27.75" customHeight="1">
      <c r="J120" s="4"/>
      <c r="K120" s="1"/>
      <c r="L120" s="1"/>
      <c r="M120" s="1"/>
      <c r="N120" s="1"/>
      <c r="O120" s="1"/>
      <c r="P120" s="1"/>
      <c r="Q120" s="4"/>
      <c r="R120" s="4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0:48" ht="27.75" customHeight="1">
      <c r="J121" s="4"/>
      <c r="K121" s="1"/>
      <c r="L121" s="1"/>
      <c r="M121" s="1"/>
      <c r="N121" s="1"/>
      <c r="O121" s="1"/>
      <c r="P121" s="1"/>
      <c r="Q121" s="4"/>
      <c r="R121" s="4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0:48" ht="27.75" customHeight="1">
      <c r="J122" s="4"/>
      <c r="K122" s="1"/>
      <c r="L122" s="1"/>
      <c r="M122" s="1"/>
      <c r="N122" s="1"/>
      <c r="O122" s="1"/>
      <c r="P122" s="1"/>
      <c r="Q122" s="4"/>
      <c r="R122" s="4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0:48" ht="27.75" customHeight="1">
      <c r="J123" s="4"/>
      <c r="K123" s="1"/>
      <c r="L123" s="1"/>
      <c r="M123" s="1"/>
      <c r="N123" s="1"/>
      <c r="O123" s="1"/>
      <c r="P123" s="1"/>
      <c r="Q123" s="4"/>
      <c r="R123" s="4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0:48" ht="27.75" customHeight="1">
      <c r="J124" s="4"/>
      <c r="K124" s="1"/>
      <c r="L124" s="1"/>
      <c r="M124" s="1"/>
      <c r="N124" s="1"/>
      <c r="O124" s="1"/>
      <c r="P124" s="1"/>
      <c r="Q124" s="4"/>
      <c r="R124" s="4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0:48" ht="27.75" customHeight="1">
      <c r="J125" s="4"/>
      <c r="K125" s="1"/>
      <c r="L125" s="1"/>
      <c r="M125" s="1"/>
      <c r="N125" s="1"/>
      <c r="O125" s="1"/>
      <c r="P125" s="1"/>
      <c r="Q125" s="4"/>
      <c r="R125" s="4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0:48" ht="27.75" customHeight="1">
      <c r="J126" s="4"/>
      <c r="K126" s="1"/>
      <c r="L126" s="1"/>
      <c r="M126" s="1"/>
      <c r="N126" s="1"/>
      <c r="O126" s="1"/>
      <c r="P126" s="1"/>
      <c r="Q126" s="4"/>
      <c r="R126" s="4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0:48" ht="27.75" customHeight="1">
      <c r="J127" s="4"/>
      <c r="K127" s="1"/>
      <c r="L127" s="1"/>
      <c r="M127" s="1"/>
      <c r="N127" s="1"/>
      <c r="O127" s="1"/>
      <c r="P127" s="1"/>
      <c r="Q127" s="4"/>
      <c r="R127" s="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0:48" ht="27.75" customHeight="1">
      <c r="J128" s="4"/>
      <c r="K128" s="1"/>
      <c r="L128" s="1"/>
      <c r="M128" s="1"/>
      <c r="N128" s="1"/>
      <c r="O128" s="1"/>
      <c r="P128" s="1"/>
      <c r="Q128" s="4"/>
      <c r="R128" s="4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0:48" ht="27.75" customHeight="1">
      <c r="J129" s="4"/>
      <c r="K129" s="1"/>
      <c r="L129" s="1"/>
      <c r="M129" s="1"/>
      <c r="N129" s="1"/>
      <c r="O129" s="1"/>
      <c r="P129" s="1"/>
      <c r="Q129" s="4"/>
      <c r="R129" s="4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0:48" ht="27.75" customHeight="1">
      <c r="J130" s="4"/>
      <c r="K130" s="1"/>
      <c r="L130" s="1"/>
      <c r="M130" s="1"/>
      <c r="N130" s="1"/>
      <c r="O130" s="1"/>
      <c r="P130" s="1"/>
      <c r="Q130" s="4"/>
      <c r="R130" s="4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0:48" ht="27.75" customHeight="1">
      <c r="J131" s="4"/>
      <c r="K131" s="1"/>
      <c r="L131" s="1"/>
      <c r="M131" s="1"/>
      <c r="N131" s="1"/>
      <c r="O131" s="1"/>
      <c r="P131" s="1"/>
      <c r="Q131" s="4"/>
      <c r="R131" s="4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0:48" ht="27.75" customHeight="1">
      <c r="J132" s="4"/>
      <c r="K132" s="1"/>
      <c r="L132" s="1"/>
      <c r="M132" s="1"/>
      <c r="N132" s="1"/>
      <c r="O132" s="1"/>
      <c r="P132" s="1"/>
      <c r="Q132" s="4"/>
      <c r="R132" s="4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0:48" ht="27.75" customHeight="1">
      <c r="J133" s="4"/>
      <c r="K133" s="1"/>
      <c r="L133" s="1"/>
      <c r="M133" s="1"/>
      <c r="N133" s="1"/>
      <c r="O133" s="1"/>
      <c r="P133" s="1"/>
      <c r="Q133" s="4"/>
      <c r="R133" s="4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0:48" ht="27.75" customHeight="1">
      <c r="J134" s="4"/>
      <c r="K134" s="1"/>
      <c r="L134" s="1"/>
      <c r="M134" s="1"/>
      <c r="N134" s="1"/>
      <c r="O134" s="1"/>
      <c r="P134" s="1"/>
      <c r="Q134" s="4"/>
      <c r="R134" s="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0:48" ht="27.75" customHeight="1">
      <c r="J135" s="4"/>
      <c r="K135" s="1"/>
      <c r="L135" s="1"/>
      <c r="M135" s="1"/>
      <c r="N135" s="1"/>
      <c r="O135" s="1"/>
      <c r="P135" s="1"/>
      <c r="Q135" s="4"/>
      <c r="R135" s="4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0:48" ht="27.75" customHeight="1">
      <c r="J136" s="4"/>
      <c r="K136" s="1"/>
      <c r="L136" s="1"/>
      <c r="M136" s="1"/>
      <c r="N136" s="1"/>
      <c r="O136" s="1"/>
      <c r="P136" s="1"/>
      <c r="Q136" s="4"/>
      <c r="R136" s="4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10:48" ht="27.75" customHeight="1">
      <c r="J137" s="4"/>
      <c r="K137" s="1"/>
      <c r="L137" s="1"/>
      <c r="M137" s="1"/>
      <c r="N137" s="1"/>
      <c r="O137" s="1"/>
      <c r="P137" s="1"/>
      <c r="Q137" s="4"/>
      <c r="R137" s="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0:48" ht="27.75" customHeight="1">
      <c r="J138" s="4"/>
      <c r="K138" s="1"/>
      <c r="L138" s="1"/>
      <c r="M138" s="1"/>
      <c r="N138" s="1"/>
      <c r="O138" s="1"/>
      <c r="P138" s="1"/>
      <c r="Q138" s="4"/>
      <c r="R138" s="4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0:48" ht="27.75" customHeight="1">
      <c r="J139" s="4"/>
      <c r="K139" s="1"/>
      <c r="L139" s="1"/>
      <c r="M139" s="1"/>
      <c r="N139" s="1"/>
      <c r="O139" s="1"/>
      <c r="P139" s="1"/>
      <c r="Q139" s="4"/>
      <c r="R139" s="4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10:48" ht="27.75" customHeight="1">
      <c r="J140" s="4"/>
      <c r="K140" s="1"/>
      <c r="L140" s="1"/>
      <c r="M140" s="1"/>
      <c r="N140" s="1"/>
      <c r="O140" s="1"/>
      <c r="P140" s="1"/>
      <c r="Q140" s="4"/>
      <c r="R140" s="4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10:48" ht="27.75" customHeight="1">
      <c r="J141" s="4"/>
      <c r="K141" s="1"/>
      <c r="L141" s="1"/>
      <c r="M141" s="1"/>
      <c r="N141" s="1"/>
      <c r="O141" s="1"/>
      <c r="P141" s="1"/>
      <c r="Q141" s="4"/>
      <c r="R141" s="4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10:48" ht="27.75" customHeight="1">
      <c r="J142" s="4"/>
      <c r="K142" s="1"/>
      <c r="L142" s="1"/>
      <c r="M142" s="1"/>
      <c r="N142" s="1"/>
      <c r="O142" s="1"/>
      <c r="P142" s="1"/>
      <c r="Q142" s="4"/>
      <c r="R142" s="4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0:48" ht="27.75" customHeight="1">
      <c r="J143" s="4"/>
      <c r="K143" s="1"/>
      <c r="L143" s="1"/>
      <c r="M143" s="1"/>
      <c r="N143" s="1"/>
      <c r="O143" s="1"/>
      <c r="P143" s="1"/>
      <c r="Q143" s="4"/>
      <c r="R143" s="4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10:48" ht="27.75" customHeight="1">
      <c r="J144" s="1"/>
      <c r="K144" s="1"/>
      <c r="L144" s="1"/>
      <c r="M144" s="1"/>
      <c r="N144" s="1"/>
      <c r="O144" s="1"/>
      <c r="P144" s="1"/>
      <c r="Q144" s="1"/>
      <c r="R144" s="1"/>
    </row>
    <row r="145" spans="10:18" ht="27.75" customHeight="1">
      <c r="J145" s="1"/>
      <c r="K145" s="1"/>
      <c r="L145" s="1"/>
      <c r="M145" s="1"/>
      <c r="N145" s="1"/>
      <c r="O145" s="1"/>
      <c r="P145" s="1"/>
      <c r="Q145" s="1"/>
      <c r="R145" s="1"/>
    </row>
    <row r="146" spans="10:18" ht="27.75" customHeight="1">
      <c r="J146" s="1"/>
      <c r="K146" s="1"/>
      <c r="L146" s="1"/>
      <c r="M146" s="1"/>
      <c r="N146" s="1"/>
      <c r="O146" s="1"/>
      <c r="P146" s="1"/>
      <c r="Q146" s="1"/>
      <c r="R146" s="1"/>
    </row>
    <row r="147" spans="10:18" ht="27.75" customHeight="1">
      <c r="J147" s="1"/>
      <c r="K147" s="1"/>
      <c r="L147" s="1"/>
      <c r="M147" s="1"/>
      <c r="N147" s="1"/>
      <c r="O147" s="1"/>
      <c r="P147" s="1"/>
      <c r="Q147" s="1"/>
      <c r="R147" s="1"/>
    </row>
    <row r="148" spans="10:18" ht="27.75" customHeight="1">
      <c r="J148" s="1"/>
      <c r="K148" s="1"/>
      <c r="L148" s="1"/>
      <c r="M148" s="1"/>
      <c r="N148" s="1"/>
      <c r="O148" s="1"/>
      <c r="P148" s="1"/>
      <c r="Q148" s="1"/>
      <c r="R148" s="1"/>
    </row>
    <row r="149" spans="10:18" ht="27.75" customHeight="1">
      <c r="J149" s="1"/>
      <c r="K149" s="1"/>
      <c r="L149" s="1"/>
      <c r="M149" s="1"/>
      <c r="N149" s="1"/>
      <c r="O149" s="1"/>
      <c r="P149" s="1"/>
      <c r="Q149" s="1"/>
      <c r="R149" s="1"/>
    </row>
    <row r="150" spans="10:18" ht="27.75" customHeight="1">
      <c r="J150" s="1"/>
      <c r="Q150" s="1"/>
      <c r="R150" s="1"/>
    </row>
    <row r="151" spans="10:18" ht="27.75" customHeight="1">
      <c r="J151" s="1"/>
      <c r="Q151" s="1"/>
      <c r="R151" s="1"/>
    </row>
    <row r="152" spans="10:18" ht="27.75" customHeight="1">
      <c r="J152" s="1"/>
      <c r="Q152" s="1"/>
      <c r="R152" s="1"/>
    </row>
    <row r="153" spans="10:18" ht="27.75" customHeight="1">
      <c r="J153" s="1"/>
      <c r="K153" s="1"/>
      <c r="L153" s="1"/>
      <c r="M153" s="1"/>
      <c r="N153" s="1"/>
      <c r="O153" s="1"/>
      <c r="P153" s="1"/>
      <c r="Q153" s="1"/>
      <c r="R153" s="1"/>
    </row>
    <row r="154" spans="10:18" ht="27.75" customHeight="1">
      <c r="J154" s="1"/>
      <c r="K154" s="1"/>
      <c r="L154" s="1"/>
      <c r="M154" s="1"/>
      <c r="N154" s="1"/>
      <c r="O154" s="1"/>
      <c r="P154" s="1"/>
      <c r="Q154" s="1"/>
      <c r="R154" s="1"/>
    </row>
    <row r="155" spans="10:18" ht="27.75" customHeight="1">
      <c r="J155" s="1"/>
      <c r="K155" s="1"/>
      <c r="L155" s="1"/>
      <c r="M155" s="1"/>
      <c r="N155" s="1"/>
      <c r="O155" s="1"/>
      <c r="P155" s="1"/>
      <c r="Q155" s="1"/>
      <c r="R155" s="1"/>
    </row>
    <row r="156" spans="10:18" ht="27.75" customHeight="1">
      <c r="J156" s="1"/>
      <c r="K156" s="1"/>
      <c r="L156" s="1"/>
      <c r="M156" s="1"/>
      <c r="N156" s="1"/>
      <c r="O156" s="1"/>
      <c r="P156" s="1"/>
      <c r="Q156" s="1"/>
      <c r="R156" s="1"/>
    </row>
    <row r="157" spans="10:18" ht="27.75" customHeight="1">
      <c r="J157" s="1"/>
      <c r="K157" s="1"/>
      <c r="L157" s="1"/>
      <c r="M157" s="1"/>
      <c r="N157" s="1"/>
      <c r="O157" s="1"/>
      <c r="P157" s="1"/>
      <c r="Q157" s="1"/>
      <c r="R157" s="1"/>
    </row>
    <row r="158" spans="10:18" ht="27.75" customHeight="1">
      <c r="J158" s="1"/>
      <c r="Q158" s="1"/>
      <c r="R158" s="1"/>
    </row>
    <row r="159" spans="10:18" ht="27.75" customHeight="1">
      <c r="J159" s="1"/>
      <c r="Q159" s="1"/>
      <c r="R159" s="1"/>
    </row>
    <row r="160" spans="10:18" ht="27.75" customHeight="1">
      <c r="J160" s="1"/>
      <c r="Q160" s="1"/>
      <c r="R160" s="1"/>
    </row>
    <row r="161" spans="10:18" ht="27.75" customHeight="1">
      <c r="J161" s="1"/>
      <c r="Q161" s="1"/>
      <c r="R161" s="1"/>
    </row>
    <row r="162" spans="10:18" ht="27.75" customHeight="1">
      <c r="J162" s="1"/>
      <c r="Q162" s="1"/>
      <c r="R162" s="1"/>
    </row>
    <row r="163" spans="10:18" ht="27.75" customHeight="1">
      <c r="J163" s="1"/>
      <c r="Q163" s="1"/>
      <c r="R163" s="1"/>
    </row>
    <row r="164" spans="10:18" ht="27.75" customHeight="1">
      <c r="J164" s="1"/>
      <c r="Q164" s="1"/>
      <c r="R164" s="1"/>
    </row>
    <row r="165" spans="10:18" ht="27.75" customHeight="1">
      <c r="J165" s="1"/>
      <c r="Q165" s="1"/>
      <c r="R165" s="1"/>
    </row>
    <row r="166" spans="10:18" ht="27.75" customHeight="1">
      <c r="J166" s="1"/>
      <c r="Q166" s="1"/>
      <c r="R166" s="1"/>
    </row>
    <row r="167" spans="10:18" ht="27.75" customHeight="1">
      <c r="J167" s="1"/>
      <c r="Q167" s="1"/>
      <c r="R167" s="1"/>
    </row>
    <row r="168" spans="10:18" ht="27.75" customHeight="1">
      <c r="J168" s="1"/>
      <c r="Q168" s="1"/>
      <c r="R168" s="1"/>
    </row>
    <row r="169" spans="10:18" ht="27.75" customHeight="1">
      <c r="J169" s="1"/>
      <c r="Q169" s="1"/>
      <c r="R169" s="1"/>
    </row>
    <row r="170" spans="10:18" ht="27.75" customHeight="1">
      <c r="J170" s="1"/>
      <c r="Q170" s="1"/>
      <c r="R170" s="1"/>
    </row>
    <row r="171" spans="10:18" ht="27.75" customHeight="1">
      <c r="J171" s="1"/>
      <c r="Q171" s="1"/>
      <c r="R171" s="1"/>
    </row>
    <row r="172" spans="10:18" ht="27.75" customHeight="1">
      <c r="J172" s="1"/>
      <c r="Q172" s="1"/>
      <c r="R172" s="1"/>
    </row>
    <row r="173" spans="10:18" ht="27.75" customHeight="1">
      <c r="J173" s="1"/>
      <c r="Q173" s="1"/>
      <c r="R173" s="1"/>
    </row>
    <row r="174" spans="10:18" ht="27.75" customHeight="1">
      <c r="J174" s="1"/>
      <c r="Q174" s="1"/>
      <c r="R174" s="1"/>
    </row>
    <row r="175" spans="10:18" ht="27.75" customHeight="1">
      <c r="J175" s="1"/>
      <c r="Q175" s="1"/>
      <c r="R175" s="1"/>
    </row>
    <row r="176" spans="10:18" ht="27.75" customHeight="1">
      <c r="J176" s="1"/>
      <c r="Q176" s="1"/>
      <c r="R176" s="1"/>
    </row>
    <row r="177" spans="10:18" ht="27.75" customHeight="1">
      <c r="J177" s="1"/>
      <c r="Q177" s="1"/>
      <c r="R177" s="1"/>
    </row>
    <row r="178" spans="10:18" ht="27.75" customHeight="1">
      <c r="J178" s="1"/>
      <c r="Q178" s="1"/>
      <c r="R178" s="1"/>
    </row>
    <row r="179" spans="10:18" ht="27.75" customHeight="1">
      <c r="J179" s="1"/>
      <c r="Q179" s="1"/>
      <c r="R179" s="1"/>
    </row>
    <row r="180" spans="10:18" ht="27.75" customHeight="1">
      <c r="J180" s="1"/>
      <c r="Q180" s="1"/>
      <c r="R180" s="1"/>
    </row>
    <row r="181" spans="10:18" ht="27.75" customHeight="1">
      <c r="J181" s="1"/>
      <c r="Q181" s="1"/>
      <c r="R181" s="1"/>
    </row>
    <row r="182" spans="10:18" ht="27.75" customHeight="1"/>
    <row r="183" spans="10:18" ht="27.75" customHeight="1"/>
    <row r="184" spans="10:18" ht="27.75" customHeight="1"/>
    <row r="185" spans="10:18" ht="27.75" customHeight="1">
      <c r="J185" s="1"/>
      <c r="Q185" s="1"/>
      <c r="R185" s="1"/>
    </row>
    <row r="186" spans="10:18" ht="27.75" customHeight="1">
      <c r="J186" s="1"/>
      <c r="Q186" s="1"/>
      <c r="R186" s="1"/>
    </row>
    <row r="187" spans="10:18" ht="27.75" customHeight="1">
      <c r="J187" s="1"/>
      <c r="Q187" s="1"/>
      <c r="R187" s="1"/>
    </row>
    <row r="188" spans="10:18" ht="27.75" customHeight="1">
      <c r="J188" s="1"/>
      <c r="Q188" s="1"/>
      <c r="R188" s="1"/>
    </row>
    <row r="189" spans="10:18" ht="27.75" customHeight="1">
      <c r="J189" s="1"/>
      <c r="Q189" s="1"/>
      <c r="R189" s="1"/>
    </row>
    <row r="197" spans="10:10">
      <c r="J197" s="3"/>
    </row>
  </sheetData>
  <sheetProtection sheet="1" objects="1" scenarios="1"/>
  <phoneticPr fontId="0" type="noConversion"/>
  <pageMargins left="0.86614173228346458" right="0.19685039370078741" top="0.31496062992125984" bottom="0.11811023622047245" header="0" footer="0"/>
  <pageSetup paperSize="9" scale="76" orientation="portrait" r:id="rId1"/>
  <headerFooter alignWithMargins="0">
    <oddFooter>&amp;L&amp;Z&amp;F&amp;R&amp;D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</dc:creator>
  <cp:lastModifiedBy>Hugh</cp:lastModifiedBy>
  <cp:lastPrinted>2013-11-14T12:03:50Z</cp:lastPrinted>
  <dcterms:created xsi:type="dcterms:W3CDTF">1997-08-04T13:47:01Z</dcterms:created>
  <dcterms:modified xsi:type="dcterms:W3CDTF">2013-11-14T12:05:47Z</dcterms:modified>
</cp:coreProperties>
</file>